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Hoja1!$A$8:$TSP$71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G58" i="37" l="1"/>
  <c r="H58" i="37"/>
  <c r="I58" i="37"/>
  <c r="J58" i="37"/>
  <c r="K58" i="37"/>
  <c r="L58" i="37"/>
  <c r="M58" i="37"/>
  <c r="N58" i="37"/>
  <c r="O58" i="37"/>
  <c r="P58" i="37"/>
  <c r="F58" i="37"/>
  <c r="Q57" i="37"/>
  <c r="Q27" i="37" l="1"/>
  <c r="Q28" i="37"/>
  <c r="Q22" i="37" l="1"/>
  <c r="Q20" i="37"/>
  <c r="F137" i="37" l="1"/>
  <c r="F132" i="37"/>
  <c r="F125" i="37"/>
  <c r="F120" i="37"/>
  <c r="F115" i="37"/>
  <c r="F109" i="37"/>
  <c r="F104" i="37"/>
  <c r="F99" i="37"/>
  <c r="F94" i="37"/>
  <c r="F88" i="37"/>
  <c r="F76" i="37"/>
  <c r="F73" i="37"/>
  <c r="F70" i="37"/>
  <c r="F67" i="37"/>
  <c r="F63" i="37"/>
  <c r="G54" i="37"/>
  <c r="H54" i="37"/>
  <c r="I54" i="37"/>
  <c r="J54" i="37"/>
  <c r="K54" i="37"/>
  <c r="L54" i="37"/>
  <c r="N54" i="37"/>
  <c r="O54" i="37"/>
  <c r="P54" i="37"/>
  <c r="F54" i="37"/>
  <c r="G51" i="37"/>
  <c r="H51" i="37"/>
  <c r="I51" i="37"/>
  <c r="J51" i="37"/>
  <c r="K51" i="37"/>
  <c r="L51" i="37"/>
  <c r="N51" i="37"/>
  <c r="O51" i="37"/>
  <c r="P51" i="37"/>
  <c r="F51" i="37"/>
  <c r="G47" i="37"/>
  <c r="H47" i="37"/>
  <c r="I47" i="37"/>
  <c r="J47" i="37"/>
  <c r="K47" i="37"/>
  <c r="L47" i="37"/>
  <c r="N47" i="37"/>
  <c r="O47" i="37"/>
  <c r="P47" i="37"/>
  <c r="F47" i="37"/>
  <c r="F42" i="37"/>
  <c r="G109" i="37"/>
  <c r="H109" i="37"/>
  <c r="I109" i="37"/>
  <c r="J109" i="37"/>
  <c r="K109" i="37"/>
  <c r="L109" i="37"/>
  <c r="N109" i="37"/>
  <c r="O109" i="37"/>
  <c r="P109" i="37"/>
  <c r="Q106" i="37"/>
  <c r="G76" i="37"/>
  <c r="H76" i="37"/>
  <c r="I76" i="37"/>
  <c r="J76" i="37"/>
  <c r="K76" i="37"/>
  <c r="L76" i="37"/>
  <c r="N76" i="37"/>
  <c r="O76" i="37"/>
  <c r="P76" i="37"/>
  <c r="G115" i="37" l="1"/>
  <c r="H115" i="37"/>
  <c r="I115" i="37"/>
  <c r="J115" i="37"/>
  <c r="K115" i="37"/>
  <c r="L115" i="37"/>
  <c r="N115" i="37"/>
  <c r="O115" i="37"/>
  <c r="P115" i="37"/>
  <c r="G63" i="37"/>
  <c r="H63" i="37"/>
  <c r="I63" i="37"/>
  <c r="J63" i="37"/>
  <c r="K63" i="37"/>
  <c r="L63" i="37"/>
  <c r="N63" i="37"/>
  <c r="O63" i="37"/>
  <c r="P63" i="37"/>
  <c r="H34" i="37"/>
  <c r="J34" i="37"/>
  <c r="K34" i="37"/>
  <c r="N34" i="37"/>
  <c r="O34" i="37"/>
  <c r="P34" i="37"/>
  <c r="Q114" i="37"/>
  <c r="Q21" i="37"/>
  <c r="Q60" i="37"/>
  <c r="Q81" i="37"/>
  <c r="Q11" i="37" l="1"/>
  <c r="G73" i="37"/>
  <c r="H73" i="37"/>
  <c r="I73" i="37"/>
  <c r="J73" i="37"/>
  <c r="K73" i="37"/>
  <c r="L73" i="37"/>
  <c r="M73" i="37"/>
  <c r="N73" i="37"/>
  <c r="O73" i="37"/>
  <c r="P73" i="37"/>
  <c r="Q72" i="37"/>
  <c r="Q73" i="37" s="1"/>
  <c r="Q40" i="37" l="1"/>
  <c r="Q75" i="37"/>
  <c r="Q69" i="37" l="1"/>
  <c r="Q70" i="37" s="1"/>
  <c r="Q66" i="37"/>
  <c r="G70" i="37"/>
  <c r="H70" i="37"/>
  <c r="I70" i="37"/>
  <c r="J70" i="37"/>
  <c r="K70" i="37"/>
  <c r="L70" i="37"/>
  <c r="N70" i="37"/>
  <c r="O70" i="37"/>
  <c r="P70" i="37"/>
  <c r="Q108" i="37"/>
  <c r="Q86" i="37"/>
  <c r="G42" i="37" l="1"/>
  <c r="H42" i="37"/>
  <c r="I42" i="37"/>
  <c r="J42" i="37"/>
  <c r="K42" i="37"/>
  <c r="L42" i="37"/>
  <c r="N42" i="37"/>
  <c r="O42" i="37"/>
  <c r="P42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4" i="37" l="1"/>
  <c r="H104" i="37"/>
  <c r="I104" i="37"/>
  <c r="J104" i="37"/>
  <c r="K104" i="37"/>
  <c r="L104" i="37"/>
  <c r="N104" i="37"/>
  <c r="O104" i="37"/>
  <c r="P104" i="37"/>
  <c r="H83" i="37"/>
  <c r="I83" i="37"/>
  <c r="J83" i="37"/>
  <c r="K83" i="37"/>
  <c r="N83" i="37"/>
  <c r="O83" i="37"/>
  <c r="P83" i="37"/>
  <c r="G120" i="37"/>
  <c r="H120" i="37"/>
  <c r="I120" i="37"/>
  <c r="J120" i="37"/>
  <c r="K120" i="37"/>
  <c r="L120" i="37"/>
  <c r="N120" i="37"/>
  <c r="O120" i="37"/>
  <c r="P120" i="37"/>
  <c r="G132" i="37"/>
  <c r="H132" i="37"/>
  <c r="I132" i="37"/>
  <c r="J132" i="37"/>
  <c r="K132" i="37"/>
  <c r="L132" i="37"/>
  <c r="N132" i="37"/>
  <c r="O132" i="37"/>
  <c r="P132" i="37"/>
  <c r="G94" i="37"/>
  <c r="H94" i="37"/>
  <c r="I94" i="37"/>
  <c r="J94" i="37"/>
  <c r="K94" i="37"/>
  <c r="L94" i="37"/>
  <c r="N94" i="37"/>
  <c r="O94" i="37"/>
  <c r="P94" i="37"/>
  <c r="G125" i="37"/>
  <c r="H125" i="37"/>
  <c r="I125" i="37"/>
  <c r="J125" i="37"/>
  <c r="K125" i="37"/>
  <c r="L125" i="37"/>
  <c r="N125" i="37"/>
  <c r="O125" i="37"/>
  <c r="P125" i="37"/>
  <c r="G99" i="37"/>
  <c r="H99" i="37"/>
  <c r="I99" i="37"/>
  <c r="J99" i="37"/>
  <c r="K99" i="37"/>
  <c r="L99" i="37"/>
  <c r="N99" i="37"/>
  <c r="O99" i="37"/>
  <c r="P99" i="37"/>
  <c r="G137" i="37"/>
  <c r="H137" i="37"/>
  <c r="I137" i="37"/>
  <c r="J137" i="37"/>
  <c r="K137" i="37"/>
  <c r="L137" i="37"/>
  <c r="N137" i="37"/>
  <c r="O137" i="37"/>
  <c r="P137" i="37"/>
  <c r="G88" i="37"/>
  <c r="H88" i="37"/>
  <c r="I88" i="37"/>
  <c r="J88" i="37"/>
  <c r="K88" i="37"/>
  <c r="L88" i="37"/>
  <c r="N88" i="37"/>
  <c r="O88" i="37"/>
  <c r="P88" i="37"/>
  <c r="G67" i="37"/>
  <c r="H67" i="37"/>
  <c r="I67" i="37"/>
  <c r="J67" i="37"/>
  <c r="K67" i="37"/>
  <c r="L67" i="37"/>
  <c r="N67" i="37"/>
  <c r="O67" i="37"/>
  <c r="P67" i="37"/>
  <c r="Q15" i="37"/>
  <c r="Q16" i="37"/>
  <c r="Q19" i="37"/>
  <c r="Q23" i="37"/>
  <c r="Q24" i="37"/>
  <c r="Q25" i="37"/>
  <c r="Q26" i="37"/>
  <c r="Q29" i="37"/>
  <c r="Q31" i="37"/>
  <c r="Q32" i="37"/>
  <c r="Q33" i="37"/>
  <c r="Q36" i="37"/>
  <c r="Q37" i="37"/>
  <c r="Q38" i="37"/>
  <c r="Q39" i="37"/>
  <c r="Q41" i="37"/>
  <c r="Q49" i="37"/>
  <c r="Q50" i="37"/>
  <c r="Q44" i="37"/>
  <c r="Q45" i="37"/>
  <c r="Q46" i="37"/>
  <c r="Q53" i="37"/>
  <c r="Q54" i="37" s="1"/>
  <c r="Q56" i="37"/>
  <c r="Q58" i="37" s="1"/>
  <c r="Q61" i="37"/>
  <c r="Q62" i="37"/>
  <c r="Q65" i="37"/>
  <c r="Q76" i="37"/>
  <c r="Q85" i="37"/>
  <c r="Q87" i="37"/>
  <c r="Q134" i="37"/>
  <c r="Q135" i="37"/>
  <c r="Q136" i="37"/>
  <c r="Q111" i="37"/>
  <c r="Q112" i="37"/>
  <c r="Q113" i="37"/>
  <c r="Q96" i="37"/>
  <c r="Q97" i="37"/>
  <c r="Q98" i="37"/>
  <c r="Q122" i="37"/>
  <c r="Q123" i="37"/>
  <c r="Q124" i="37"/>
  <c r="Q90" i="37"/>
  <c r="Q91" i="37"/>
  <c r="Q92" i="37"/>
  <c r="Q93" i="37"/>
  <c r="Q127" i="37"/>
  <c r="Q128" i="37"/>
  <c r="Q129" i="37"/>
  <c r="Q130" i="37"/>
  <c r="Q131" i="37"/>
  <c r="Q117" i="37"/>
  <c r="Q118" i="37"/>
  <c r="Q119" i="37"/>
  <c r="Q78" i="37"/>
  <c r="Q79" i="37"/>
  <c r="Q80" i="37"/>
  <c r="Q101" i="37"/>
  <c r="Q102" i="37"/>
  <c r="Q103" i="37"/>
  <c r="Q107" i="37"/>
  <c r="Q109" i="37" s="1"/>
  <c r="Q12" i="37"/>
  <c r="Q10" i="37"/>
  <c r="Q137" i="37" l="1"/>
  <c r="Q132" i="37"/>
  <c r="Q125" i="37"/>
  <c r="Q120" i="37"/>
  <c r="Q115" i="37"/>
  <c r="Q104" i="37"/>
  <c r="Q51" i="37"/>
  <c r="Q47" i="37"/>
  <c r="Q63" i="37"/>
  <c r="Q17" i="37"/>
  <c r="Q42" i="37"/>
  <c r="Q94" i="37"/>
  <c r="Q99" i="37"/>
  <c r="Q88" i="37"/>
  <c r="Q67" i="37"/>
  <c r="Q9" i="37"/>
  <c r="Q13" i="37" s="1"/>
  <c r="F13" i="37" l="1"/>
  <c r="L30" i="37" l="1"/>
  <c r="L34" i="37" s="1"/>
  <c r="I30" i="37"/>
  <c r="I34" i="37" s="1"/>
  <c r="G30" i="37"/>
  <c r="G34" i="37" s="1"/>
  <c r="F30" i="37"/>
  <c r="F34" i="37" s="1"/>
  <c r="Q30" i="37" l="1"/>
  <c r="Q34" i="37" s="1"/>
  <c r="F82" i="37" l="1"/>
  <c r="F83" i="37" s="1"/>
  <c r="G82" i="37"/>
  <c r="G83" i="37" s="1"/>
  <c r="L82" i="37"/>
  <c r="L83" i="37" s="1"/>
  <c r="Q82" i="37" l="1"/>
  <c r="Q83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<sst xmlns="http://schemas.openxmlformats.org/spreadsheetml/2006/main" count="2192" uniqueCount="437">
  <si>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</si>
  <si>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</si>
  <si>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</si>
  <si>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</si>
  <si>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</si>
  <si>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</si>
  <si>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</si>
  <si>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</si>
  <si>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</si>
  <si>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</si>
  <si>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</si>
  <si>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</si>
  <si>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</si>
  <si>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</si>
  <si>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</si>
  <si>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</si>
  <si>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</si>
  <si>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</si>
  <si>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</si>
  <si>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</si>
  <si>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</si>
  <si>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</si>
  <si>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</si>
  <si>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</si>
  <si>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</si>
  <si>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</si>
  <si>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</si>
  <si>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</si>
  <si>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</si>
  <si>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</si>
  <si>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</si>
  <si>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</si>
  <si>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</si>
  <si>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</si>
  <si>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</si>
  <si>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</si>
  <si>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</si>
  <si>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</si>
  <si>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</si>
  <si>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</si>
  <si>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</si>
  <si>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</si>
  <si>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</si>
  <si>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</si>
  <si>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</si>
  <si>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</si>
  <si>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</si>
  <si>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</si>
  <si>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</si>
  <si>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</si>
  <si>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</si>
  <si>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</si>
  <si>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</si>
  <si>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</si>
  <si>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</si>
  <si>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</si>
  <si>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</si>
  <si>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</si>
  <si>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</si>
  <si>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</si>
  <si>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</si>
  <si>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</si>
  <si>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</si>
  <si>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</si>
  <si>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</si>
  <si>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</si>
  <si>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</si>
  <si>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</si>
  <si>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</si>
  <si>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</si>
  <si>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</si>
  <si>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</si>
  <si>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</si>
  <si>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</si>
  <si>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</si>
  <si>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</si>
  <si>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</si>
  <si>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</si>
  <si>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</si>
  <si>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</si>
  <si>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</si>
  <si>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</si>
  <si>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</si>
  <si>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</si>
  <si>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</si>
  <si>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</si>
  <si>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</si>
  <si>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</si>
  <si>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</si>
  <si>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</si>
  <si>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</si>
  <si>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</si>
  <si>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</si>
  <si>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</si>
  <si>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</si>
  <si>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</si>
  <si>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</si>
  <si>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</si>
  <si>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</si>
  <si>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</si>
  <si>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</si>
  <si>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</si>
  <si>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</si>
  <si>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</si>
  <si>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</si>
  <si>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</si>
  <si>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</si>
  <si>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</si>
  <si>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</si>
  <si>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</si>
  <si>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</si>
  <si>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</si>
  <si>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</si>
  <si>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</si>
  <si>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</si>
  <si>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</si>
  <si>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</si>
  <si>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</si>
  <si>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</si>
  <si>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</si>
  <si>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</si>
  <si>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</si>
  <si>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</si>
  <si>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</si>
  <si>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</si>
  <si>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</si>
  <si>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</si>
  <si>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</si>
  <si>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</si>
  <si>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</si>
  <si>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</si>
  <si>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</si>
  <si>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</si>
  <si>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</si>
  <si>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</si>
  <si>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</si>
  <si>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</si>
  <si>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</si>
  <si>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</si>
  <si>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</si>
  <si>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</si>
  <si>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</si>
  <si>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</si>
  <si>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</si>
  <si>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</si>
  <si>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</si>
  <si>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</si>
  <si>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</si>
  <si>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</si>
  <si>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</si>
  <si>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</si>
  <si>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</si>
  <si>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</si>
  <si>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</si>
  <si>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</si>
  <si>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</si>
  <si>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</si>
  <si>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</si>
  <si>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</si>
  <si>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</si>
  <si>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</si>
  <si>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</si>
  <si>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</si>
  <si>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</si>
  <si>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</si>
  <si>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</si>
  <si>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</si>
  <si>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</si>
  <si>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</si>
  <si>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</si>
  <si>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</si>
  <si>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</si>
  <si>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</si>
  <si>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</si>
  <si>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</si>
  <si>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</si>
  <si>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</si>
  <si>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</si>
  <si>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</si>
  <si>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</si>
  <si>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</si>
  <si>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</si>
  <si>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</si>
  <si>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</si>
  <si>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</si>
  <si>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</si>
  <si>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</si>
  <si>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</si>
  <si>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</si>
  <si>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</si>
  <si>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</si>
  <si>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</si>
  <si>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</si>
  <si>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</si>
  <si>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</si>
  <si>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</si>
  <si>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</si>
  <si>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</si>
  <si>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</si>
  <si>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</si>
  <si>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</si>
  <si>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</si>
  <si>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</si>
  <si>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</si>
  <si>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</si>
  <si>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</si>
  <si>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</si>
  <si>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</si>
  <si>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</si>
  <si>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</si>
  <si>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</si>
  <si>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</si>
  <si>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</si>
  <si>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</si>
  <si>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</si>
  <si>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</si>
  <si>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</si>
  <si>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</si>
  <si>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</si>
  <si>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</si>
  <si>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</si>
  <si>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</si>
  <si>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</si>
  <si>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</si>
  <si>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</si>
  <si>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</si>
  <si>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</si>
  <si>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</si>
  <si>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</si>
  <si>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</si>
  <si>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</si>
  <si>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</si>
  <si>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</si>
  <si>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</si>
  <si>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</si>
  <si>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</si>
  <si>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</si>
  <si>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</si>
  <si>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</si>
  <si>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</si>
  <si>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</si>
  <si>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</si>
  <si>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</si>
  <si>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</si>
  <si>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</si>
  <si>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</si>
  <si>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</si>
  <si>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</si>
  <si>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</si>
  <si>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</si>
  <si>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</si>
  <si>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</si>
  <si>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</si>
  <si>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</si>
  <si>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</si>
  <si>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</si>
  <si>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</si>
  <si>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</si>
  <si>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</si>
  <si>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</si>
  <si>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</si>
  <si>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</si>
  <si>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</si>
  <si>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</si>
  <si>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</si>
  <si>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</si>
  <si>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</si>
  <si>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</si>
  <si>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</si>
  <si>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</si>
  <si>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</si>
  <si>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</si>
  <si>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</si>
  <si>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</si>
  <si>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</si>
  <si>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</si>
  <si>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</si>
  <si>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</si>
  <si>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</si>
  <si>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</si>
  <si>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</si>
  <si>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</si>
  <si>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</si>
  <si>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</si>
  <si>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</si>
  <si>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</si>
  <si>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</si>
  <si>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</si>
  <si>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</si>
  <si>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</si>
  <si>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</si>
  <si>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</si>
  <si>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</si>
  <si>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</si>
  <si>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</si>
  <si>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</si>
  <si>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</si>
  <si>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</si>
  <si>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</si>
  <si>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</si>
  <si>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</si>
  <si>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</si>
  <si>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</si>
  <si>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</si>
  <si>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</si>
  <si>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</si>
  <si>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</si>
  <si>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</si>
  <si>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</si>
  <si>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</si>
  <si>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</si>
  <si>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</si>
  <si>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</si>
  <si>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</si>
  <si>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</si>
  <si>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</si>
  <si>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</si>
  <si>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</si>
  <si>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</si>
  <si>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</si>
  <si>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</si>
  <si>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</si>
  <si>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</si>
  <si>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</si>
  <si>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</si>
  <si>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</si>
  <si>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</si>
  <si>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</si>
  <si>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</si>
  <si>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</si>
  <si>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</si>
  <si>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</si>
  <si>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</si>
  <si>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</si>
  <si>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</si>
  <si>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</si>
  <si>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</si>
  <si>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</si>
  <si>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</si>
  <si>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</si>
  <si>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</si>
  <si>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</si>
  <si>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</si>
  <si>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</si>
  <si>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</si>
  <si>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</si>
  <si>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</si>
  <si>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</si>
  <si>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</si>
  <si>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</si>
  <si>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</si>
  <si>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</si>
  <si>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</si>
  <si>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</si>
  <si>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</si>
  <si>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</si>
  <si>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</si>
  <si>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</si>
  <si>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</si>
  <si>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</si>
  <si>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</si>
  <si>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</si>
  <si>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</si>
  <si>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</si>
  <si>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</si>
  <si>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</si>
  <si>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</si>
  <si>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</si>
  <si>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</si>
  <si>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</si>
  <si>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</si>
  <si>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</si>
  <si>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</si>
  <si>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</si>
  <si>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</si>
  <si>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</si>
  <si>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</si>
  <si>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</si>
  <si>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</si>
  <si>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</si>
  <si>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</si>
  <si>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</si>
  <si>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</si>
  <si>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</si>
  <si>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</si>
  <si>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</si>
  <si>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</si>
  <si>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</si>
  <si>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</si>
  <si>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</si>
  <si>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</si>
  <si>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</si>
  <si>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</si>
  <si>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</si>
  <si>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</si>
  <si>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</si>
  <si>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</si>
  <si>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</si>
  <si>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</si>
  <si>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</si>
  <si>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</si>
  <si>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</si>
  <si>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</si>
  <si>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</si>
  <si>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</si>
  <si>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</si>
  <si>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</si>
  <si>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</si>
  <si>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</si>
  <si>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</si>
  <si>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</si>
  <si>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</si>
  <si>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</si>
  <si>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</si>
  <si>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</si>
  <si>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</si>
  <si>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</si>
  <si>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</si>
  <si>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</si>
  <si>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</si>
  <si>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</si>
  <si>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</si>
  <si>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</si>
  <si>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</si>
  <si>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</si>
  <si>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</si>
  <si>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</si>
  <si>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</si>
  <si>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</si>
  <si>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</si>
  <si>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28</t>
  </si>
  <si>
    <t>SALARIO DEVENGADO POR LOS EMPLEADOS PUBLICOS DE DEMI RENGLON 011 CORRESPONDIENTE AL MES DE OCTUBRE 2023</t>
  </si>
  <si>
    <t>TOTAL OCTUBRE</t>
  </si>
  <si>
    <t>Eliseo Cun Sirín</t>
  </si>
  <si>
    <t>Asistente de Educación y Formación</t>
  </si>
  <si>
    <t>73</t>
  </si>
  <si>
    <t>Pago proporcional del mes de septimebre y salario del mes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</si>
</sst>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86"/>
    </row>
    <row r="2" spans="1:25" s="38" customFormat="1" ht="15" customHeight="1" x14ac:dyDescent="0.25">
      <c r="A2" s="200" t="s">
        <v>0</v>
      </c>
      <c r="B2" s="202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4" t="s">
        <v>215</v>
      </c>
      <c r="I2" s="206" t="s">
        <v>125</v>
      </c>
      <c r="J2" s="217" t="s">
        <v>210</v>
      </c>
      <c r="K2" s="207" t="s">
        <v>126</v>
      </c>
      <c r="L2" s="208" t="s">
        <v>128</v>
      </c>
      <c r="M2" s="206" t="s">
        <v>130</v>
      </c>
      <c r="N2" s="217" t="s">
        <v>211</v>
      </c>
      <c r="O2" s="208" t="s">
        <v>127</v>
      </c>
      <c r="P2" s="217" t="s">
        <v>212</v>
      </c>
      <c r="Q2" s="208" t="s">
        <v>129</v>
      </c>
      <c r="R2" s="220" t="s">
        <v>213</v>
      </c>
      <c r="S2" s="206" t="s">
        <v>131</v>
      </c>
      <c r="T2" s="217" t="s">
        <v>214</v>
      </c>
      <c r="U2" s="213" t="s">
        <v>190</v>
      </c>
      <c r="V2" s="209" t="s">
        <v>132</v>
      </c>
      <c r="W2" s="209" t="s">
        <v>134</v>
      </c>
      <c r="X2" s="209" t="s">
        <v>133</v>
      </c>
      <c r="Y2" s="211" t="s">
        <v>4</v>
      </c>
    </row>
    <row r="3" spans="1:25" s="38" customFormat="1" ht="58.5" customHeight="1" x14ac:dyDescent="0.25">
      <c r="A3" s="201"/>
      <c r="B3" s="203"/>
      <c r="C3" s="203"/>
      <c r="D3" s="203"/>
      <c r="E3" s="201"/>
      <c r="F3" s="201"/>
      <c r="G3" s="205"/>
      <c r="H3" s="219"/>
      <c r="I3" s="206"/>
      <c r="J3" s="217"/>
      <c r="K3" s="207"/>
      <c r="L3" s="208"/>
      <c r="M3" s="206"/>
      <c r="N3" s="217"/>
      <c r="O3" s="208"/>
      <c r="P3" s="217"/>
      <c r="Q3" s="208"/>
      <c r="R3" s="220"/>
      <c r="S3" s="206"/>
      <c r="T3" s="217"/>
      <c r="U3" s="213"/>
      <c r="V3" s="210"/>
      <c r="W3" s="210"/>
      <c r="X3" s="210"/>
      <c r="Y3" s="212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4" t="s">
        <v>218</v>
      </c>
      <c r="C14" s="215"/>
      <c r="D14" s="215"/>
      <c r="E14" s="215"/>
      <c r="F14" s="215"/>
      <c r="G14" s="216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4" t="s">
        <v>220</v>
      </c>
      <c r="C18" s="215"/>
      <c r="D18" s="215"/>
      <c r="E18" s="215"/>
      <c r="F18" s="215"/>
      <c r="G18" s="216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4" t="s">
        <v>221</v>
      </c>
      <c r="C22" s="215"/>
      <c r="D22" s="215"/>
      <c r="E22" s="215"/>
      <c r="F22" s="215"/>
      <c r="G22" s="216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4" t="s">
        <v>222</v>
      </c>
      <c r="C27" s="215"/>
      <c r="D27" s="215"/>
      <c r="E27" s="215"/>
      <c r="F27" s="215"/>
      <c r="G27" s="216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4" t="s">
        <v>223</v>
      </c>
      <c r="C35" s="215"/>
      <c r="D35" s="215"/>
      <c r="E35" s="215"/>
      <c r="F35" s="215"/>
      <c r="G35" s="216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4" t="s">
        <v>224</v>
      </c>
      <c r="C41" s="215"/>
      <c r="D41" s="215"/>
      <c r="E41" s="215"/>
      <c r="F41" s="215"/>
      <c r="G41" s="216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4" t="s">
        <v>219</v>
      </c>
      <c r="C47" s="215"/>
      <c r="D47" s="215"/>
      <c r="E47" s="215"/>
      <c r="F47" s="215"/>
      <c r="G47" s="216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5.85546875" style="131" customWidth="1"/>
    <col min="4" max="4" width="29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389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376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330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3" t="s">
        <v>431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274</v>
      </c>
      <c r="C8" s="148" t="s">
        <v>10</v>
      </c>
      <c r="D8" s="148" t="s">
        <v>2</v>
      </c>
      <c r="E8" s="148" t="s">
        <v>73</v>
      </c>
      <c r="F8" s="148" t="s">
        <v>304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331</v>
      </c>
      <c r="N8" s="151" t="s">
        <v>394</v>
      </c>
      <c r="O8" s="151" t="s">
        <v>379</v>
      </c>
      <c r="P8" s="151" t="s">
        <v>192</v>
      </c>
      <c r="Q8" s="151" t="s">
        <v>432</v>
      </c>
      <c r="R8" s="152" t="s">
        <v>367</v>
      </c>
    </row>
    <row r="9" spans="1:18" s="134" customFormat="1" ht="39.75" customHeight="1" x14ac:dyDescent="0.25">
      <c r="A9" s="153">
        <v>1</v>
      </c>
      <c r="B9" s="154" t="s">
        <v>380</v>
      </c>
      <c r="C9" s="155" t="s">
        <v>305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332</v>
      </c>
      <c r="N9" s="157">
        <v>0</v>
      </c>
      <c r="O9" s="157">
        <v>0</v>
      </c>
      <c r="P9" s="157">
        <v>0</v>
      </c>
      <c r="Q9" s="161">
        <f>SUM(F9:P9)</f>
        <v>21625</v>
      </c>
      <c r="R9" s="162"/>
    </row>
    <row r="10" spans="1:18" s="135" customFormat="1" ht="39.75" customHeight="1" x14ac:dyDescent="0.25">
      <c r="A10" s="163">
        <v>2</v>
      </c>
      <c r="B10" s="164" t="s">
        <v>342</v>
      </c>
      <c r="C10" s="165" t="s">
        <v>26</v>
      </c>
      <c r="D10" s="166" t="s">
        <v>337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332</v>
      </c>
      <c r="N10" s="157">
        <v>0</v>
      </c>
      <c r="O10" s="157">
        <v>0</v>
      </c>
      <c r="P10" s="157">
        <v>0</v>
      </c>
      <c r="Q10" s="161">
        <f t="shared" ref="Q10:Q65" si="0">SUM(F10:P10)</f>
        <v>5726</v>
      </c>
      <c r="R10" s="162"/>
    </row>
    <row r="11" spans="1:18" s="135" customFormat="1" ht="39.75" customHeight="1" x14ac:dyDescent="0.25">
      <c r="A11" s="163">
        <v>3</v>
      </c>
      <c r="B11" s="164" t="s">
        <v>414</v>
      </c>
      <c r="C11" s="165" t="s">
        <v>8</v>
      </c>
      <c r="D11" s="166" t="s">
        <v>415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332</v>
      </c>
      <c r="N11" s="157">
        <v>0</v>
      </c>
      <c r="O11" s="157">
        <v>0</v>
      </c>
      <c r="P11" s="157">
        <v>0</v>
      </c>
      <c r="Q11" s="161">
        <f t="shared" si="0"/>
        <v>18574</v>
      </c>
      <c r="R11" s="162"/>
    </row>
    <row r="12" spans="1:18" s="135" customFormat="1" ht="39.75" customHeight="1" x14ac:dyDescent="0.25">
      <c r="A12" s="163">
        <v>4</v>
      </c>
      <c r="B12" s="154" t="s">
        <v>275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332</v>
      </c>
      <c r="N12" s="157">
        <v>0</v>
      </c>
      <c r="O12" s="157">
        <v>0</v>
      </c>
      <c r="P12" s="157">
        <v>0</v>
      </c>
      <c r="Q12" s="161">
        <f t="shared" si="0"/>
        <v>5741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0</v>
      </c>
      <c r="O13" s="174">
        <f>SUM(O9:O12)</f>
        <v>0</v>
      </c>
      <c r="P13" s="174">
        <f>SUM(P9:P12)</f>
        <v>0</v>
      </c>
      <c r="Q13" s="174">
        <f>SUM(Q9:Q12)</f>
        <v>51666</v>
      </c>
      <c r="R13" s="175"/>
    </row>
    <row r="14" spans="1:18" s="135" customFormat="1" ht="36.75" customHeight="1" x14ac:dyDescent="0.25">
      <c r="A14" s="163"/>
      <c r="B14" s="176" t="s">
        <v>401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3" customHeight="1" x14ac:dyDescent="0.25">
      <c r="A15" s="153">
        <v>5</v>
      </c>
      <c r="B15" s="154" t="s">
        <v>359</v>
      </c>
      <c r="C15" s="165" t="s">
        <v>12</v>
      </c>
      <c r="D15" s="166" t="s">
        <v>360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332</v>
      </c>
      <c r="N15" s="157">
        <v>0</v>
      </c>
      <c r="O15" s="168">
        <v>0</v>
      </c>
      <c r="P15" s="168">
        <v>0</v>
      </c>
      <c r="Q15" s="161">
        <f t="shared" si="0"/>
        <v>15461</v>
      </c>
      <c r="R15" s="162"/>
    </row>
    <row r="16" spans="1:18" s="135" customFormat="1" ht="33" customHeight="1" x14ac:dyDescent="0.25">
      <c r="A16" s="163">
        <v>6</v>
      </c>
      <c r="B16" s="154" t="s">
        <v>372</v>
      </c>
      <c r="C16" s="165" t="s">
        <v>14</v>
      </c>
      <c r="D16" s="166" t="s">
        <v>373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332</v>
      </c>
      <c r="N16" s="157">
        <v>0</v>
      </c>
      <c r="O16" s="168">
        <v>0</v>
      </c>
      <c r="P16" s="168">
        <v>0</v>
      </c>
      <c r="Q16" s="161">
        <f t="shared" si="0"/>
        <v>8922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24383</v>
      </c>
      <c r="R17" s="175"/>
    </row>
    <row r="18" spans="1:21" s="136" customFormat="1" ht="33.75" customHeight="1" x14ac:dyDescent="0.25">
      <c r="A18" s="163"/>
      <c r="B18" s="176" t="s">
        <v>302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0" customHeight="1" x14ac:dyDescent="0.25">
      <c r="A19" s="163">
        <v>7</v>
      </c>
      <c r="B19" s="154" t="s">
        <v>424</v>
      </c>
      <c r="C19" s="165" t="s">
        <v>12</v>
      </c>
      <c r="D19" s="166" t="s">
        <v>425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332</v>
      </c>
      <c r="N19" s="157">
        <v>0</v>
      </c>
      <c r="O19" s="168">
        <v>0</v>
      </c>
      <c r="P19" s="168">
        <v>0</v>
      </c>
      <c r="Q19" s="161">
        <f t="shared" si="0"/>
        <v>15461</v>
      </c>
      <c r="R19" s="162"/>
      <c r="U19" s="137"/>
    </row>
    <row r="20" spans="1:21" s="136" customFormat="1" ht="30" customHeight="1" x14ac:dyDescent="0.25">
      <c r="A20" s="163">
        <v>8</v>
      </c>
      <c r="B20" s="154" t="s">
        <v>276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332</v>
      </c>
      <c r="N20" s="157">
        <v>0</v>
      </c>
      <c r="O20" s="168">
        <v>0</v>
      </c>
      <c r="P20" s="168">
        <v>0</v>
      </c>
      <c r="Q20" s="161">
        <f t="shared" ref="Q20" si="3">SUM(F20:P20)</f>
        <v>8722</v>
      </c>
      <c r="R20" s="162"/>
      <c r="U20" s="137"/>
    </row>
    <row r="21" spans="1:21" s="136" customFormat="1" ht="30" customHeight="1" x14ac:dyDescent="0.25">
      <c r="A21" s="163">
        <v>9</v>
      </c>
      <c r="B21" s="154" t="s">
        <v>419</v>
      </c>
      <c r="C21" s="165" t="s">
        <v>29</v>
      </c>
      <c r="D21" s="166" t="s">
        <v>423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332</v>
      </c>
      <c r="N21" s="157">
        <v>0</v>
      </c>
      <c r="O21" s="168">
        <v>0</v>
      </c>
      <c r="P21" s="168">
        <v>0</v>
      </c>
      <c r="Q21" s="161">
        <f t="shared" si="0"/>
        <v>8085</v>
      </c>
      <c r="R21" s="162"/>
      <c r="U21" s="137"/>
    </row>
    <row r="22" spans="1:21" s="136" customFormat="1" ht="30" customHeight="1" x14ac:dyDescent="0.25">
      <c r="A22" s="163">
        <v>10</v>
      </c>
      <c r="B22" s="154" t="s">
        <v>426</v>
      </c>
      <c r="C22" s="165" t="s">
        <v>29</v>
      </c>
      <c r="D22" s="166" t="s">
        <v>427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332</v>
      </c>
      <c r="N22" s="157">
        <v>0</v>
      </c>
      <c r="O22" s="168">
        <v>0</v>
      </c>
      <c r="P22" s="168">
        <v>0</v>
      </c>
      <c r="Q22" s="161">
        <f t="shared" si="0"/>
        <v>8460</v>
      </c>
      <c r="R22" s="162"/>
      <c r="U22" s="137"/>
    </row>
    <row r="23" spans="1:21" s="136" customFormat="1" ht="30" customHeight="1" x14ac:dyDescent="0.25">
      <c r="A23" s="163">
        <v>11</v>
      </c>
      <c r="B23" s="154" t="s">
        <v>350</v>
      </c>
      <c r="C23" s="165" t="s">
        <v>345</v>
      </c>
      <c r="D23" s="166" t="s">
        <v>346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332</v>
      </c>
      <c r="N23" s="157">
        <v>0</v>
      </c>
      <c r="O23" s="168">
        <v>0</v>
      </c>
      <c r="P23" s="168">
        <v>0</v>
      </c>
      <c r="Q23" s="161">
        <f t="shared" si="0"/>
        <v>6720</v>
      </c>
      <c r="R23" s="162"/>
    </row>
    <row r="24" spans="1:21" s="136" customFormat="1" ht="30" customHeight="1" x14ac:dyDescent="0.25">
      <c r="A24" s="163">
        <v>12</v>
      </c>
      <c r="B24" s="154" t="s">
        <v>348</v>
      </c>
      <c r="C24" s="165" t="s">
        <v>19</v>
      </c>
      <c r="D24" s="166" t="s">
        <v>312</v>
      </c>
      <c r="E24" s="167" t="s">
        <v>74</v>
      </c>
      <c r="F24" s="168">
        <v>3525</v>
      </c>
      <c r="G24" s="168">
        <v>250</v>
      </c>
      <c r="H24" s="168">
        <v>0</v>
      </c>
      <c r="I24" s="168">
        <v>0</v>
      </c>
      <c r="J24" s="168">
        <v>0</v>
      </c>
      <c r="K24" s="168">
        <v>1500</v>
      </c>
      <c r="L24" s="168">
        <v>1800</v>
      </c>
      <c r="M24" s="160" t="s">
        <v>332</v>
      </c>
      <c r="N24" s="157">
        <v>0</v>
      </c>
      <c r="O24" s="168">
        <v>0</v>
      </c>
      <c r="P24" s="168">
        <v>0</v>
      </c>
      <c r="Q24" s="161">
        <f t="shared" si="0"/>
        <v>7075</v>
      </c>
      <c r="R24" s="162"/>
    </row>
    <row r="25" spans="1:21" s="136" customFormat="1" ht="30" customHeight="1" x14ac:dyDescent="0.25">
      <c r="A25" s="163">
        <v>13</v>
      </c>
      <c r="B25" s="154" t="s">
        <v>356</v>
      </c>
      <c r="C25" s="165" t="s">
        <v>357</v>
      </c>
      <c r="D25" s="166" t="s">
        <v>358</v>
      </c>
      <c r="E25" s="167" t="s">
        <v>74</v>
      </c>
      <c r="F25" s="168">
        <v>1460</v>
      </c>
      <c r="G25" s="168">
        <v>250</v>
      </c>
      <c r="H25" s="168">
        <v>0</v>
      </c>
      <c r="I25" s="168">
        <v>1500</v>
      </c>
      <c r="J25" s="168">
        <v>35</v>
      </c>
      <c r="K25" s="168">
        <v>0</v>
      </c>
      <c r="L25" s="168">
        <v>1400</v>
      </c>
      <c r="M25" s="160" t="s">
        <v>332</v>
      </c>
      <c r="N25" s="157">
        <v>0</v>
      </c>
      <c r="O25" s="168">
        <v>0</v>
      </c>
      <c r="P25" s="168">
        <v>0</v>
      </c>
      <c r="Q25" s="161">
        <f t="shared" si="0"/>
        <v>4645</v>
      </c>
      <c r="R25" s="162"/>
    </row>
    <row r="26" spans="1:21" s="136" customFormat="1" ht="30" customHeight="1" x14ac:dyDescent="0.25">
      <c r="A26" s="163">
        <v>14</v>
      </c>
      <c r="B26" s="154" t="s">
        <v>398</v>
      </c>
      <c r="C26" s="165" t="s">
        <v>26</v>
      </c>
      <c r="D26" s="166" t="s">
        <v>399</v>
      </c>
      <c r="E26" s="167" t="s">
        <v>74</v>
      </c>
      <c r="F26" s="168">
        <v>2441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1500</v>
      </c>
      <c r="M26" s="160" t="s">
        <v>332</v>
      </c>
      <c r="N26" s="157">
        <v>0</v>
      </c>
      <c r="O26" s="168">
        <v>0</v>
      </c>
      <c r="P26" s="168">
        <v>0</v>
      </c>
      <c r="Q26" s="161">
        <f t="shared" si="0"/>
        <v>5726</v>
      </c>
      <c r="R26" s="183"/>
    </row>
    <row r="27" spans="1:21" s="136" customFormat="1" ht="75.75" customHeight="1" x14ac:dyDescent="0.25">
      <c r="A27" s="163">
        <v>15</v>
      </c>
      <c r="B27" s="154" t="s">
        <v>428</v>
      </c>
      <c r="C27" s="165" t="s">
        <v>26</v>
      </c>
      <c r="D27" s="166" t="s">
        <v>429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1000</v>
      </c>
      <c r="J27" s="168">
        <v>0</v>
      </c>
      <c r="K27" s="168">
        <v>0</v>
      </c>
      <c r="L27" s="168">
        <v>0</v>
      </c>
      <c r="M27" s="160" t="s">
        <v>332</v>
      </c>
      <c r="N27" s="157">
        <v>0</v>
      </c>
      <c r="O27" s="168">
        <v>0</v>
      </c>
      <c r="P27" s="168">
        <v>0</v>
      </c>
      <c r="Q27" s="161">
        <f t="shared" si="0"/>
        <v>3691</v>
      </c>
      <c r="R27" s="162"/>
    </row>
    <row r="28" spans="1:21" s="136" customFormat="1" ht="30" customHeight="1" x14ac:dyDescent="0.25">
      <c r="A28" s="163">
        <v>16</v>
      </c>
      <c r="B28" s="154" t="s">
        <v>277</v>
      </c>
      <c r="C28" s="165" t="s">
        <v>35</v>
      </c>
      <c r="D28" s="166" t="s">
        <v>159</v>
      </c>
      <c r="E28" s="167" t="s">
        <v>74</v>
      </c>
      <c r="F28" s="168">
        <v>1105</v>
      </c>
      <c r="G28" s="168">
        <v>250</v>
      </c>
      <c r="H28" s="168">
        <v>0</v>
      </c>
      <c r="I28" s="168">
        <v>1000</v>
      </c>
      <c r="J28" s="168">
        <v>50</v>
      </c>
      <c r="K28" s="168">
        <v>0</v>
      </c>
      <c r="L28" s="168">
        <v>1000</v>
      </c>
      <c r="M28" s="160" t="s">
        <v>332</v>
      </c>
      <c r="N28" s="157">
        <v>0</v>
      </c>
      <c r="O28" s="168">
        <v>0</v>
      </c>
      <c r="P28" s="168">
        <v>0</v>
      </c>
      <c r="Q28" s="161">
        <f t="shared" si="0"/>
        <v>3405</v>
      </c>
      <c r="R28" s="162"/>
    </row>
    <row r="29" spans="1:21" s="136" customFormat="1" ht="30" customHeight="1" x14ac:dyDescent="0.25">
      <c r="A29" s="163">
        <v>17</v>
      </c>
      <c r="B29" s="154" t="s">
        <v>349</v>
      </c>
      <c r="C29" s="165" t="s">
        <v>37</v>
      </c>
      <c r="D29" s="166" t="s">
        <v>333</v>
      </c>
      <c r="E29" s="167" t="s">
        <v>74</v>
      </c>
      <c r="F29" s="168">
        <v>1381</v>
      </c>
      <c r="G29" s="168">
        <v>250</v>
      </c>
      <c r="H29" s="168">
        <v>0</v>
      </c>
      <c r="I29" s="168">
        <v>500</v>
      </c>
      <c r="J29" s="168">
        <v>35</v>
      </c>
      <c r="K29" s="168">
        <v>0</v>
      </c>
      <c r="L29" s="168">
        <v>1300</v>
      </c>
      <c r="M29" s="160" t="s">
        <v>332</v>
      </c>
      <c r="N29" s="157">
        <v>0</v>
      </c>
      <c r="O29" s="168">
        <v>0</v>
      </c>
      <c r="P29" s="168">
        <v>0</v>
      </c>
      <c r="Q29" s="161">
        <f t="shared" si="0"/>
        <v>3466</v>
      </c>
      <c r="R29" s="162"/>
    </row>
    <row r="30" spans="1:21" s="136" customFormat="1" ht="30" customHeight="1" x14ac:dyDescent="0.25">
      <c r="A30" s="163">
        <v>18</v>
      </c>
      <c r="B30" s="154" t="s">
        <v>329</v>
      </c>
      <c r="C30" s="165" t="s">
        <v>35</v>
      </c>
      <c r="D30" s="166" t="s">
        <v>155</v>
      </c>
      <c r="E30" s="167" t="s">
        <v>74</v>
      </c>
      <c r="F30" s="168">
        <f>926.77+178.23</f>
        <v>1105</v>
      </c>
      <c r="G30" s="168">
        <f>209.68+40.32</f>
        <v>250</v>
      </c>
      <c r="H30" s="168">
        <v>0</v>
      </c>
      <c r="I30" s="168">
        <f>838.71+161.29</f>
        <v>1000</v>
      </c>
      <c r="J30" s="168">
        <v>35</v>
      </c>
      <c r="K30" s="168">
        <v>0</v>
      </c>
      <c r="L30" s="168">
        <f>838.71+161.29</f>
        <v>1000</v>
      </c>
      <c r="M30" s="180" t="s">
        <v>332</v>
      </c>
      <c r="N30" s="157">
        <v>0</v>
      </c>
      <c r="O30" s="168">
        <v>0</v>
      </c>
      <c r="P30" s="168">
        <v>0</v>
      </c>
      <c r="Q30" s="161">
        <f t="shared" si="0"/>
        <v>3390</v>
      </c>
      <c r="R30" s="162"/>
    </row>
    <row r="31" spans="1:21" s="135" customFormat="1" ht="30" customHeight="1" x14ac:dyDescent="0.25">
      <c r="A31" s="163">
        <v>19</v>
      </c>
      <c r="B31" s="154" t="s">
        <v>278</v>
      </c>
      <c r="C31" s="165" t="s">
        <v>156</v>
      </c>
      <c r="D31" s="166" t="s">
        <v>157</v>
      </c>
      <c r="E31" s="167" t="s">
        <v>74</v>
      </c>
      <c r="F31" s="168">
        <v>1168</v>
      </c>
      <c r="G31" s="168">
        <v>250</v>
      </c>
      <c r="H31" s="168">
        <v>0</v>
      </c>
      <c r="I31" s="168">
        <v>1400</v>
      </c>
      <c r="J31" s="168">
        <v>35</v>
      </c>
      <c r="K31" s="168">
        <v>0</v>
      </c>
      <c r="L31" s="168">
        <v>1500</v>
      </c>
      <c r="M31" s="160" t="s">
        <v>332</v>
      </c>
      <c r="N31" s="157">
        <v>0</v>
      </c>
      <c r="O31" s="168">
        <v>0</v>
      </c>
      <c r="P31" s="168">
        <v>0</v>
      </c>
      <c r="Q31" s="161">
        <f t="shared" si="0"/>
        <v>4353</v>
      </c>
      <c r="R31" s="162"/>
    </row>
    <row r="32" spans="1:21" s="135" customFormat="1" ht="30" customHeight="1" x14ac:dyDescent="0.25">
      <c r="A32" s="163">
        <v>20</v>
      </c>
      <c r="B32" s="154" t="s">
        <v>361</v>
      </c>
      <c r="C32" s="165" t="s">
        <v>156</v>
      </c>
      <c r="D32" s="166" t="s">
        <v>157</v>
      </c>
      <c r="E32" s="167" t="s">
        <v>74</v>
      </c>
      <c r="F32" s="168">
        <v>1168</v>
      </c>
      <c r="G32" s="168">
        <v>250</v>
      </c>
      <c r="H32" s="168">
        <v>0</v>
      </c>
      <c r="I32" s="168">
        <v>1400</v>
      </c>
      <c r="J32" s="168">
        <v>35</v>
      </c>
      <c r="K32" s="168">
        <v>0</v>
      </c>
      <c r="L32" s="168">
        <v>1500</v>
      </c>
      <c r="M32" s="160" t="s">
        <v>332</v>
      </c>
      <c r="N32" s="157">
        <v>0</v>
      </c>
      <c r="O32" s="168">
        <v>0</v>
      </c>
      <c r="P32" s="168">
        <v>0</v>
      </c>
      <c r="Q32" s="161">
        <f t="shared" si="0"/>
        <v>4353</v>
      </c>
      <c r="R32" s="162"/>
    </row>
    <row r="33" spans="1:18" s="135" customFormat="1" ht="30" customHeight="1" x14ac:dyDescent="0.25">
      <c r="A33" s="163">
        <v>21</v>
      </c>
      <c r="B33" s="154" t="s">
        <v>311</v>
      </c>
      <c r="C33" s="165" t="s">
        <v>158</v>
      </c>
      <c r="D33" s="166" t="s">
        <v>159</v>
      </c>
      <c r="E33" s="167" t="s">
        <v>74</v>
      </c>
      <c r="F33" s="168">
        <v>1105</v>
      </c>
      <c r="G33" s="168">
        <v>250</v>
      </c>
      <c r="H33" s="168">
        <v>0</v>
      </c>
      <c r="I33" s="168">
        <v>1000</v>
      </c>
      <c r="J33" s="168">
        <v>50</v>
      </c>
      <c r="K33" s="168">
        <v>0</v>
      </c>
      <c r="L33" s="168">
        <v>1000</v>
      </c>
      <c r="M33" s="160" t="s">
        <v>332</v>
      </c>
      <c r="N33" s="157">
        <v>0</v>
      </c>
      <c r="O33" s="168">
        <v>0</v>
      </c>
      <c r="P33" s="168">
        <v>0</v>
      </c>
      <c r="Q33" s="161">
        <f t="shared" si="0"/>
        <v>3405</v>
      </c>
      <c r="R33" s="162"/>
    </row>
    <row r="34" spans="1:18" s="135" customFormat="1" ht="33.75" customHeight="1" x14ac:dyDescent="0.25">
      <c r="A34" s="169"/>
      <c r="B34" s="170"/>
      <c r="C34" s="171"/>
      <c r="D34" s="172"/>
      <c r="E34" s="173"/>
      <c r="F34" s="174">
        <f t="shared" ref="F34:L34" si="4">SUM(F19:F33)</f>
        <v>48422</v>
      </c>
      <c r="G34" s="174">
        <f t="shared" si="4"/>
        <v>3750</v>
      </c>
      <c r="H34" s="174">
        <f t="shared" si="4"/>
        <v>1500</v>
      </c>
      <c r="I34" s="174">
        <f t="shared" si="4"/>
        <v>11300</v>
      </c>
      <c r="J34" s="174">
        <f t="shared" si="4"/>
        <v>310</v>
      </c>
      <c r="K34" s="174">
        <f t="shared" si="4"/>
        <v>3075</v>
      </c>
      <c r="L34" s="174">
        <f t="shared" si="4"/>
        <v>22600</v>
      </c>
      <c r="M34" s="174"/>
      <c r="N34" s="174">
        <f>SUM(N19:N33)</f>
        <v>0</v>
      </c>
      <c r="O34" s="174">
        <f>SUM(O19:O33)</f>
        <v>0</v>
      </c>
      <c r="P34" s="174">
        <f>SUM(P19:P33)</f>
        <v>0</v>
      </c>
      <c r="Q34" s="174">
        <f>SUM(Q19:Q33)</f>
        <v>90957</v>
      </c>
      <c r="R34" s="175"/>
    </row>
    <row r="35" spans="1:18" s="135" customFormat="1" ht="29.25" customHeight="1" x14ac:dyDescent="0.25">
      <c r="A35" s="163"/>
      <c r="B35" s="176" t="s">
        <v>279</v>
      </c>
      <c r="C35" s="165"/>
      <c r="D35" s="166"/>
      <c r="E35" s="167"/>
      <c r="F35" s="168"/>
      <c r="G35" s="168"/>
      <c r="H35" s="168"/>
      <c r="I35" s="168"/>
      <c r="J35" s="168"/>
      <c r="K35" s="168"/>
      <c r="L35" s="168"/>
      <c r="M35" s="180"/>
      <c r="N35" s="181"/>
      <c r="O35" s="181"/>
      <c r="P35" s="181"/>
      <c r="Q35" s="161"/>
      <c r="R35" s="162"/>
    </row>
    <row r="36" spans="1:18" s="135" customFormat="1" ht="29.25" customHeight="1" x14ac:dyDescent="0.25">
      <c r="A36" s="163">
        <v>22</v>
      </c>
      <c r="B36" s="154" t="s">
        <v>391</v>
      </c>
      <c r="C36" s="165" t="s">
        <v>14</v>
      </c>
      <c r="D36" s="166" t="s">
        <v>390</v>
      </c>
      <c r="E36" s="167" t="s">
        <v>74</v>
      </c>
      <c r="F36" s="168">
        <v>6297</v>
      </c>
      <c r="G36" s="168">
        <v>250</v>
      </c>
      <c r="H36" s="168">
        <v>375</v>
      </c>
      <c r="I36" s="168">
        <v>0</v>
      </c>
      <c r="J36" s="168">
        <v>0</v>
      </c>
      <c r="K36" s="168">
        <v>0</v>
      </c>
      <c r="L36" s="168">
        <v>2000</v>
      </c>
      <c r="M36" s="160" t="s">
        <v>332</v>
      </c>
      <c r="N36" s="157">
        <v>0</v>
      </c>
      <c r="O36" s="168">
        <v>0</v>
      </c>
      <c r="P36" s="168">
        <v>0</v>
      </c>
      <c r="Q36" s="161">
        <f t="shared" si="0"/>
        <v>8922</v>
      </c>
      <c r="R36" s="162"/>
    </row>
    <row r="37" spans="1:18" s="136" customFormat="1" ht="29.25" customHeight="1" x14ac:dyDescent="0.25">
      <c r="A37" s="163">
        <v>23</v>
      </c>
      <c r="B37" s="154" t="s">
        <v>313</v>
      </c>
      <c r="C37" s="165" t="s">
        <v>19</v>
      </c>
      <c r="D37" s="166" t="s">
        <v>314</v>
      </c>
      <c r="E37" s="167" t="s">
        <v>74</v>
      </c>
      <c r="F37" s="168">
        <v>3525</v>
      </c>
      <c r="G37" s="168">
        <v>250</v>
      </c>
      <c r="H37" s="168">
        <v>0</v>
      </c>
      <c r="I37" s="168">
        <v>0</v>
      </c>
      <c r="J37" s="168">
        <v>0</v>
      </c>
      <c r="K37" s="168">
        <v>0</v>
      </c>
      <c r="L37" s="168">
        <v>1800</v>
      </c>
      <c r="M37" s="160" t="s">
        <v>332</v>
      </c>
      <c r="N37" s="157">
        <v>0</v>
      </c>
      <c r="O37" s="168">
        <v>0</v>
      </c>
      <c r="P37" s="168">
        <v>0</v>
      </c>
      <c r="Q37" s="161">
        <f t="shared" si="0"/>
        <v>5575</v>
      </c>
      <c r="R37" s="162"/>
    </row>
    <row r="38" spans="1:18" s="136" customFormat="1" ht="29.25" customHeight="1" x14ac:dyDescent="0.25">
      <c r="A38" s="163">
        <v>24</v>
      </c>
      <c r="B38" s="154" t="s">
        <v>299</v>
      </c>
      <c r="C38" s="165" t="s">
        <v>19</v>
      </c>
      <c r="D38" s="166" t="s">
        <v>300</v>
      </c>
      <c r="E38" s="167" t="s">
        <v>74</v>
      </c>
      <c r="F38" s="168">
        <v>3525</v>
      </c>
      <c r="G38" s="168">
        <v>250</v>
      </c>
      <c r="H38" s="168">
        <v>0</v>
      </c>
      <c r="I38" s="168">
        <v>0</v>
      </c>
      <c r="J38" s="168">
        <v>0</v>
      </c>
      <c r="K38" s="168">
        <v>0</v>
      </c>
      <c r="L38" s="168">
        <v>1800</v>
      </c>
      <c r="M38" s="160" t="s">
        <v>332</v>
      </c>
      <c r="N38" s="157">
        <v>0</v>
      </c>
      <c r="O38" s="168">
        <v>0</v>
      </c>
      <c r="P38" s="168">
        <v>0</v>
      </c>
      <c r="Q38" s="161">
        <f t="shared" si="0"/>
        <v>5575</v>
      </c>
      <c r="R38" s="162"/>
    </row>
    <row r="39" spans="1:18" s="136" customFormat="1" ht="29.25" customHeight="1" x14ac:dyDescent="0.25">
      <c r="A39" s="163">
        <v>25</v>
      </c>
      <c r="B39" s="154" t="s">
        <v>18</v>
      </c>
      <c r="C39" s="165" t="s">
        <v>19</v>
      </c>
      <c r="D39" s="166" t="s">
        <v>378</v>
      </c>
      <c r="E39" s="167" t="s">
        <v>74</v>
      </c>
      <c r="F39" s="168">
        <v>3525</v>
      </c>
      <c r="G39" s="168">
        <v>250</v>
      </c>
      <c r="H39" s="168">
        <v>375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332</v>
      </c>
      <c r="N39" s="157">
        <v>0</v>
      </c>
      <c r="O39" s="168">
        <v>0</v>
      </c>
      <c r="P39" s="168">
        <v>0</v>
      </c>
      <c r="Q39" s="161">
        <f t="shared" si="0"/>
        <v>5950</v>
      </c>
      <c r="R39" s="161"/>
    </row>
    <row r="40" spans="1:18" s="136" customFormat="1" ht="30.75" customHeight="1" x14ac:dyDescent="0.25">
      <c r="A40" s="163">
        <v>26</v>
      </c>
      <c r="B40" s="154" t="s">
        <v>410</v>
      </c>
      <c r="C40" s="165" t="s">
        <v>19</v>
      </c>
      <c r="D40" s="166" t="s">
        <v>411</v>
      </c>
      <c r="E40" s="167" t="s">
        <v>74</v>
      </c>
      <c r="F40" s="168">
        <v>3525</v>
      </c>
      <c r="G40" s="168">
        <v>250</v>
      </c>
      <c r="H40" s="168">
        <v>375</v>
      </c>
      <c r="I40" s="168">
        <v>0</v>
      </c>
      <c r="J40" s="168">
        <v>0</v>
      </c>
      <c r="K40" s="168">
        <v>0</v>
      </c>
      <c r="L40" s="168">
        <v>0</v>
      </c>
      <c r="M40" s="160" t="s">
        <v>332</v>
      </c>
      <c r="N40" s="157">
        <v>0</v>
      </c>
      <c r="O40" s="168">
        <v>0</v>
      </c>
      <c r="P40" s="168">
        <v>0</v>
      </c>
      <c r="Q40" s="161">
        <f t="shared" ref="Q40" si="5">SUM(F40:P40)</f>
        <v>4150</v>
      </c>
      <c r="R40" s="162"/>
    </row>
    <row r="41" spans="1:18" s="136" customFormat="1" ht="29.25" customHeight="1" x14ac:dyDescent="0.25">
      <c r="A41" s="153">
        <v>27</v>
      </c>
      <c r="B41" s="154" t="s">
        <v>347</v>
      </c>
      <c r="C41" s="165" t="s">
        <v>22</v>
      </c>
      <c r="D41" s="166" t="s">
        <v>267</v>
      </c>
      <c r="E41" s="167" t="s">
        <v>74</v>
      </c>
      <c r="F41" s="168">
        <v>1682</v>
      </c>
      <c r="G41" s="168">
        <v>250</v>
      </c>
      <c r="H41" s="168">
        <v>0</v>
      </c>
      <c r="I41" s="168">
        <v>1500</v>
      </c>
      <c r="J41" s="168">
        <v>0</v>
      </c>
      <c r="K41" s="168">
        <v>35</v>
      </c>
      <c r="L41" s="168">
        <v>1500</v>
      </c>
      <c r="M41" s="160" t="s">
        <v>332</v>
      </c>
      <c r="N41" s="157">
        <v>0</v>
      </c>
      <c r="O41" s="168">
        <v>0</v>
      </c>
      <c r="P41" s="168">
        <v>0</v>
      </c>
      <c r="Q41" s="161">
        <f t="shared" si="0"/>
        <v>4967</v>
      </c>
      <c r="R41" s="162"/>
    </row>
    <row r="42" spans="1:18" s="136" customFormat="1" ht="22.5" customHeight="1" x14ac:dyDescent="0.25">
      <c r="A42" s="169"/>
      <c r="B42" s="170"/>
      <c r="C42" s="171"/>
      <c r="D42" s="172"/>
      <c r="E42" s="173"/>
      <c r="F42" s="174">
        <f>SUM(F36:F41)</f>
        <v>22079</v>
      </c>
      <c r="G42" s="174">
        <f t="shared" ref="G42:Q42" si="6">SUM(G36:G41)</f>
        <v>1500</v>
      </c>
      <c r="H42" s="174">
        <f t="shared" si="6"/>
        <v>1125</v>
      </c>
      <c r="I42" s="174">
        <f t="shared" si="6"/>
        <v>1500</v>
      </c>
      <c r="J42" s="174">
        <f t="shared" si="6"/>
        <v>0</v>
      </c>
      <c r="K42" s="174">
        <f t="shared" si="6"/>
        <v>35</v>
      </c>
      <c r="L42" s="174">
        <f t="shared" si="6"/>
        <v>8900</v>
      </c>
      <c r="M42" s="174"/>
      <c r="N42" s="174">
        <f t="shared" si="6"/>
        <v>0</v>
      </c>
      <c r="O42" s="174">
        <f t="shared" si="6"/>
        <v>0</v>
      </c>
      <c r="P42" s="174">
        <f t="shared" si="6"/>
        <v>0</v>
      </c>
      <c r="Q42" s="174">
        <f t="shared" si="6"/>
        <v>35139</v>
      </c>
      <c r="R42" s="175"/>
    </row>
    <row r="43" spans="1:18" s="136" customFormat="1" ht="30" customHeight="1" x14ac:dyDescent="0.25">
      <c r="A43" s="163"/>
      <c r="B43" s="176" t="s">
        <v>381</v>
      </c>
      <c r="C43" s="165"/>
      <c r="D43" s="166"/>
      <c r="E43" s="167"/>
      <c r="F43" s="168"/>
      <c r="G43" s="168"/>
      <c r="H43" s="168"/>
      <c r="I43" s="168"/>
      <c r="J43" s="168"/>
      <c r="K43" s="168"/>
      <c r="L43" s="168"/>
      <c r="M43" s="180"/>
      <c r="N43" s="181"/>
      <c r="O43" s="181"/>
      <c r="P43" s="181"/>
      <c r="Q43" s="161"/>
      <c r="R43" s="162"/>
    </row>
    <row r="44" spans="1:18" s="136" customFormat="1" ht="30" customHeight="1" x14ac:dyDescent="0.25">
      <c r="A44" s="184" t="s">
        <v>430</v>
      </c>
      <c r="B44" s="154" t="s">
        <v>281</v>
      </c>
      <c r="C44" s="165" t="s">
        <v>12</v>
      </c>
      <c r="D44" s="166" t="s">
        <v>269</v>
      </c>
      <c r="E44" s="167" t="s">
        <v>74</v>
      </c>
      <c r="F44" s="168">
        <v>10261</v>
      </c>
      <c r="G44" s="168">
        <v>250</v>
      </c>
      <c r="H44" s="168">
        <v>375</v>
      </c>
      <c r="I44" s="168">
        <v>0</v>
      </c>
      <c r="J44" s="168">
        <v>0</v>
      </c>
      <c r="K44" s="168">
        <v>0</v>
      </c>
      <c r="L44" s="168">
        <v>3000</v>
      </c>
      <c r="M44" s="160" t="s">
        <v>332</v>
      </c>
      <c r="N44" s="157">
        <v>0</v>
      </c>
      <c r="O44" s="168">
        <v>0</v>
      </c>
      <c r="P44" s="168">
        <v>0</v>
      </c>
      <c r="Q44" s="161">
        <f>SUM(F44:P44)</f>
        <v>13886</v>
      </c>
      <c r="R44" s="162"/>
    </row>
    <row r="45" spans="1:18" s="136" customFormat="1" ht="33.75" customHeight="1" x14ac:dyDescent="0.25">
      <c r="A45" s="163">
        <v>29</v>
      </c>
      <c r="B45" s="154" t="s">
        <v>351</v>
      </c>
      <c r="C45" s="165" t="s">
        <v>14</v>
      </c>
      <c r="D45" s="166" t="s">
        <v>306</v>
      </c>
      <c r="E45" s="167" t="s">
        <v>74</v>
      </c>
      <c r="F45" s="168">
        <v>6297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1800</v>
      </c>
      <c r="M45" s="160" t="s">
        <v>332</v>
      </c>
      <c r="N45" s="157">
        <v>0</v>
      </c>
      <c r="O45" s="168">
        <v>0</v>
      </c>
      <c r="P45" s="168">
        <v>0</v>
      </c>
      <c r="Q45" s="161">
        <f>SUM(F45:P45)</f>
        <v>8722</v>
      </c>
      <c r="R45" s="162"/>
    </row>
    <row r="46" spans="1:18" s="136" customFormat="1" ht="29.25" customHeight="1" x14ac:dyDescent="0.25">
      <c r="A46" s="163">
        <v>30</v>
      </c>
      <c r="B46" s="154" t="s">
        <v>384</v>
      </c>
      <c r="C46" s="165" t="s">
        <v>26</v>
      </c>
      <c r="D46" s="166" t="s">
        <v>385</v>
      </c>
      <c r="E46" s="167" t="s">
        <v>74</v>
      </c>
      <c r="F46" s="168">
        <v>2441</v>
      </c>
      <c r="G46" s="168">
        <v>250</v>
      </c>
      <c r="H46" s="168">
        <v>0</v>
      </c>
      <c r="I46" s="168">
        <v>0</v>
      </c>
      <c r="J46" s="168">
        <v>35</v>
      </c>
      <c r="K46" s="168">
        <v>0</v>
      </c>
      <c r="L46" s="168">
        <v>1500</v>
      </c>
      <c r="M46" s="160" t="s">
        <v>332</v>
      </c>
      <c r="N46" s="157">
        <v>0</v>
      </c>
      <c r="O46" s="168">
        <v>0</v>
      </c>
      <c r="P46" s="168">
        <v>0</v>
      </c>
      <c r="Q46" s="161">
        <f>SUM(F46:P46)</f>
        <v>4226</v>
      </c>
      <c r="R46" s="162"/>
    </row>
    <row r="47" spans="1:18" s="136" customFormat="1" ht="22.5" customHeight="1" x14ac:dyDescent="0.25">
      <c r="A47" s="169"/>
      <c r="B47" s="170"/>
      <c r="C47" s="171"/>
      <c r="D47" s="172"/>
      <c r="E47" s="173"/>
      <c r="F47" s="174">
        <f>SUM(F44:F46)</f>
        <v>18999</v>
      </c>
      <c r="G47" s="174">
        <f t="shared" ref="G47:Q47" si="7">SUM(G44:G46)</f>
        <v>750</v>
      </c>
      <c r="H47" s="174">
        <f t="shared" si="7"/>
        <v>750</v>
      </c>
      <c r="I47" s="174">
        <f t="shared" si="7"/>
        <v>0</v>
      </c>
      <c r="J47" s="174">
        <f t="shared" si="7"/>
        <v>35</v>
      </c>
      <c r="K47" s="174">
        <f t="shared" si="7"/>
        <v>0</v>
      </c>
      <c r="L47" s="174">
        <f t="shared" si="7"/>
        <v>6300</v>
      </c>
      <c r="M47" s="174"/>
      <c r="N47" s="174">
        <f t="shared" si="7"/>
        <v>0</v>
      </c>
      <c r="O47" s="174">
        <f t="shared" si="7"/>
        <v>0</v>
      </c>
      <c r="P47" s="174">
        <f t="shared" si="7"/>
        <v>0</v>
      </c>
      <c r="Q47" s="174">
        <f t="shared" si="7"/>
        <v>26834</v>
      </c>
      <c r="R47" s="175"/>
    </row>
    <row r="48" spans="1:18" s="136" customFormat="1" ht="29.25" customHeight="1" x14ac:dyDescent="0.25">
      <c r="A48" s="163"/>
      <c r="B48" s="176" t="s">
        <v>280</v>
      </c>
      <c r="C48" s="165"/>
      <c r="D48" s="166"/>
      <c r="E48" s="167"/>
      <c r="F48" s="168"/>
      <c r="G48" s="168"/>
      <c r="H48" s="168"/>
      <c r="I48" s="168"/>
      <c r="J48" s="168"/>
      <c r="K48" s="168"/>
      <c r="L48" s="168"/>
      <c r="M48" s="180"/>
      <c r="N48" s="181"/>
      <c r="O48" s="181"/>
      <c r="P48" s="181"/>
      <c r="Q48" s="161"/>
      <c r="R48" s="162"/>
    </row>
    <row r="49" spans="1:18" s="136" customFormat="1" ht="35.25" customHeight="1" x14ac:dyDescent="0.25">
      <c r="A49" s="163">
        <v>31</v>
      </c>
      <c r="B49" s="164" t="s">
        <v>334</v>
      </c>
      <c r="C49" s="165" t="s">
        <v>12</v>
      </c>
      <c r="D49" s="166" t="s">
        <v>335</v>
      </c>
      <c r="E49" s="167" t="s">
        <v>74</v>
      </c>
      <c r="F49" s="168">
        <v>10261</v>
      </c>
      <c r="G49" s="168">
        <v>250</v>
      </c>
      <c r="H49" s="168">
        <v>375</v>
      </c>
      <c r="I49" s="168">
        <v>0</v>
      </c>
      <c r="J49" s="168">
        <v>0</v>
      </c>
      <c r="K49" s="168">
        <v>0</v>
      </c>
      <c r="L49" s="168">
        <v>3000</v>
      </c>
      <c r="M49" s="180" t="s">
        <v>332</v>
      </c>
      <c r="N49" s="157">
        <v>0</v>
      </c>
      <c r="O49" s="168">
        <v>0</v>
      </c>
      <c r="P49" s="168">
        <v>0</v>
      </c>
      <c r="Q49" s="161">
        <f t="shared" si="0"/>
        <v>13886</v>
      </c>
      <c r="R49" s="162"/>
    </row>
    <row r="50" spans="1:18" s="136" customFormat="1" ht="36" customHeight="1" x14ac:dyDescent="0.25">
      <c r="A50" s="163">
        <v>32</v>
      </c>
      <c r="B50" s="154" t="s">
        <v>364</v>
      </c>
      <c r="C50" s="165" t="s">
        <v>26</v>
      </c>
      <c r="D50" s="166" t="s">
        <v>365</v>
      </c>
      <c r="E50" s="167" t="s">
        <v>74</v>
      </c>
      <c r="F50" s="168">
        <v>2441</v>
      </c>
      <c r="G50" s="168">
        <v>250</v>
      </c>
      <c r="H50" s="168">
        <v>0</v>
      </c>
      <c r="I50" s="168">
        <v>1500</v>
      </c>
      <c r="J50" s="168">
        <v>50</v>
      </c>
      <c r="K50" s="168">
        <v>0</v>
      </c>
      <c r="L50" s="168">
        <v>1500</v>
      </c>
      <c r="M50" s="180" t="s">
        <v>332</v>
      </c>
      <c r="N50" s="157">
        <v>0</v>
      </c>
      <c r="O50" s="168">
        <v>0</v>
      </c>
      <c r="P50" s="168">
        <v>0</v>
      </c>
      <c r="Q50" s="161">
        <f t="shared" si="0"/>
        <v>5741</v>
      </c>
      <c r="R50" s="162"/>
    </row>
    <row r="51" spans="1:18" s="135" customFormat="1" ht="18" customHeight="1" x14ac:dyDescent="0.25">
      <c r="A51" s="169"/>
      <c r="B51" s="170"/>
      <c r="C51" s="171"/>
      <c r="D51" s="172"/>
      <c r="E51" s="173"/>
      <c r="F51" s="174">
        <f>SUM(F49:F50)</f>
        <v>12702</v>
      </c>
      <c r="G51" s="174">
        <f t="shared" ref="G51:Q51" si="8">SUM(G49:G50)</f>
        <v>500</v>
      </c>
      <c r="H51" s="174">
        <f t="shared" si="8"/>
        <v>375</v>
      </c>
      <c r="I51" s="174">
        <f t="shared" si="8"/>
        <v>1500</v>
      </c>
      <c r="J51" s="174">
        <f t="shared" si="8"/>
        <v>50</v>
      </c>
      <c r="K51" s="174">
        <f t="shared" si="8"/>
        <v>0</v>
      </c>
      <c r="L51" s="174">
        <f t="shared" si="8"/>
        <v>4500</v>
      </c>
      <c r="M51" s="174"/>
      <c r="N51" s="174">
        <f t="shared" si="8"/>
        <v>0</v>
      </c>
      <c r="O51" s="174">
        <f t="shared" si="8"/>
        <v>0</v>
      </c>
      <c r="P51" s="174">
        <f t="shared" si="8"/>
        <v>0</v>
      </c>
      <c r="Q51" s="174">
        <f t="shared" si="8"/>
        <v>19627</v>
      </c>
      <c r="R51" s="175"/>
    </row>
    <row r="52" spans="1:18" s="136" customFormat="1" ht="25.5" customHeight="1" x14ac:dyDescent="0.25">
      <c r="A52" s="163"/>
      <c r="B52" s="176" t="s">
        <v>282</v>
      </c>
      <c r="C52" s="165"/>
      <c r="D52" s="166"/>
      <c r="E52" s="167"/>
      <c r="F52" s="168"/>
      <c r="G52" s="168"/>
      <c r="H52" s="168"/>
      <c r="I52" s="168"/>
      <c r="J52" s="168"/>
      <c r="K52" s="168"/>
      <c r="L52" s="168"/>
      <c r="M52" s="180"/>
      <c r="N52" s="181"/>
      <c r="O52" s="181"/>
      <c r="P52" s="181"/>
      <c r="Q52" s="161"/>
      <c r="R52" s="162"/>
    </row>
    <row r="53" spans="1:18" s="136" customFormat="1" ht="29.25" customHeight="1" x14ac:dyDescent="0.25">
      <c r="A53" s="163">
        <v>33</v>
      </c>
      <c r="B53" s="154" t="s">
        <v>283</v>
      </c>
      <c r="C53" s="165" t="s">
        <v>14</v>
      </c>
      <c r="D53" s="166" t="s">
        <v>270</v>
      </c>
      <c r="E53" s="167" t="s">
        <v>74</v>
      </c>
      <c r="F53" s="168">
        <v>6297</v>
      </c>
      <c r="G53" s="168">
        <v>250</v>
      </c>
      <c r="H53" s="168">
        <v>375</v>
      </c>
      <c r="I53" s="168">
        <v>0</v>
      </c>
      <c r="J53" s="168">
        <v>0</v>
      </c>
      <c r="K53" s="168">
        <v>0</v>
      </c>
      <c r="L53" s="168">
        <v>2000</v>
      </c>
      <c r="M53" s="160" t="s">
        <v>332</v>
      </c>
      <c r="N53" s="157">
        <v>0</v>
      </c>
      <c r="O53" s="168">
        <v>0</v>
      </c>
      <c r="P53" s="168">
        <v>0</v>
      </c>
      <c r="Q53" s="161">
        <f t="shared" si="0"/>
        <v>8922</v>
      </c>
      <c r="R53" s="162"/>
    </row>
    <row r="54" spans="1:18" s="136" customFormat="1" ht="18.75" customHeight="1" x14ac:dyDescent="0.25">
      <c r="A54" s="169"/>
      <c r="B54" s="170"/>
      <c r="C54" s="171"/>
      <c r="D54" s="172"/>
      <c r="E54" s="173"/>
      <c r="F54" s="174">
        <f>+F53</f>
        <v>6297</v>
      </c>
      <c r="G54" s="174">
        <f t="shared" ref="G54:Q54" si="9">+G53</f>
        <v>250</v>
      </c>
      <c r="H54" s="174">
        <f t="shared" si="9"/>
        <v>375</v>
      </c>
      <c r="I54" s="174">
        <f t="shared" si="9"/>
        <v>0</v>
      </c>
      <c r="J54" s="174">
        <f t="shared" si="9"/>
        <v>0</v>
      </c>
      <c r="K54" s="174">
        <f t="shared" si="9"/>
        <v>0</v>
      </c>
      <c r="L54" s="174">
        <f t="shared" si="9"/>
        <v>2000</v>
      </c>
      <c r="M54" s="174"/>
      <c r="N54" s="174">
        <f t="shared" si="9"/>
        <v>0</v>
      </c>
      <c r="O54" s="174">
        <f t="shared" si="9"/>
        <v>0</v>
      </c>
      <c r="P54" s="174">
        <f t="shared" si="9"/>
        <v>0</v>
      </c>
      <c r="Q54" s="174">
        <f t="shared" si="9"/>
        <v>8922</v>
      </c>
      <c r="R54" s="175"/>
    </row>
    <row r="55" spans="1:18" s="135" customFormat="1" ht="32.25" customHeight="1" x14ac:dyDescent="0.25">
      <c r="A55" s="163"/>
      <c r="B55" s="176" t="s">
        <v>284</v>
      </c>
      <c r="C55" s="165"/>
      <c r="D55" s="166"/>
      <c r="E55" s="167"/>
      <c r="F55" s="168"/>
      <c r="G55" s="168"/>
      <c r="H55" s="168"/>
      <c r="I55" s="168"/>
      <c r="J55" s="168"/>
      <c r="K55" s="168"/>
      <c r="L55" s="168"/>
      <c r="M55" s="180"/>
      <c r="N55" s="181"/>
      <c r="O55" s="181"/>
      <c r="P55" s="181"/>
      <c r="Q55" s="161"/>
      <c r="R55" s="162"/>
    </row>
    <row r="56" spans="1:18" s="135" customFormat="1" ht="36.75" customHeight="1" x14ac:dyDescent="0.25">
      <c r="A56" s="163">
        <v>34</v>
      </c>
      <c r="B56" s="154" t="s">
        <v>400</v>
      </c>
      <c r="C56" s="165" t="s">
        <v>29</v>
      </c>
      <c r="D56" s="166" t="s">
        <v>395</v>
      </c>
      <c r="E56" s="167" t="s">
        <v>74</v>
      </c>
      <c r="F56" s="168">
        <v>5835</v>
      </c>
      <c r="G56" s="168">
        <v>250</v>
      </c>
      <c r="H56" s="168">
        <v>375</v>
      </c>
      <c r="I56" s="168">
        <v>0</v>
      </c>
      <c r="J56" s="168">
        <v>0</v>
      </c>
      <c r="K56" s="168">
        <v>0</v>
      </c>
      <c r="L56" s="168">
        <v>2000</v>
      </c>
      <c r="M56" s="180" t="s">
        <v>332</v>
      </c>
      <c r="N56" s="168">
        <v>0</v>
      </c>
      <c r="O56" s="168">
        <v>0</v>
      </c>
      <c r="P56" s="168">
        <v>0</v>
      </c>
      <c r="Q56" s="161">
        <f t="shared" si="0"/>
        <v>8460</v>
      </c>
      <c r="R56" s="162"/>
    </row>
    <row r="57" spans="1:18" s="135" customFormat="1" ht="39.75" customHeight="1" x14ac:dyDescent="0.25">
      <c r="A57" s="163">
        <v>35</v>
      </c>
      <c r="B57" s="154" t="s">
        <v>433</v>
      </c>
      <c r="C57" s="165" t="s">
        <v>26</v>
      </c>
      <c r="D57" s="166" t="s">
        <v>434</v>
      </c>
      <c r="E57" s="167" t="s">
        <v>74</v>
      </c>
      <c r="F57" s="168">
        <v>3336.03</v>
      </c>
      <c r="G57" s="168">
        <v>341.67</v>
      </c>
      <c r="H57" s="168">
        <v>0</v>
      </c>
      <c r="I57" s="168">
        <v>2050</v>
      </c>
      <c r="J57" s="168">
        <v>0</v>
      </c>
      <c r="K57" s="168">
        <v>0</v>
      </c>
      <c r="L57" s="168">
        <v>0</v>
      </c>
      <c r="M57" s="180" t="s">
        <v>332</v>
      </c>
      <c r="N57" s="168">
        <v>0</v>
      </c>
      <c r="O57" s="168">
        <v>0</v>
      </c>
      <c r="P57" s="168">
        <v>0</v>
      </c>
      <c r="Q57" s="161">
        <f t="shared" si="0"/>
        <v>5727.7000000000007</v>
      </c>
      <c r="R57" s="162" t="s">
        <v>436</v>
      </c>
    </row>
    <row r="58" spans="1:18" s="135" customFormat="1" ht="18.75" customHeight="1" x14ac:dyDescent="0.25">
      <c r="A58" s="169"/>
      <c r="B58" s="170"/>
      <c r="C58" s="171"/>
      <c r="D58" s="172"/>
      <c r="E58" s="173"/>
      <c r="F58" s="174">
        <f>+F56+F57</f>
        <v>9171.0300000000007</v>
      </c>
      <c r="G58" s="174">
        <f t="shared" ref="G58:Q58" si="10">+G56+G57</f>
        <v>591.67000000000007</v>
      </c>
      <c r="H58" s="174">
        <f t="shared" si="10"/>
        <v>375</v>
      </c>
      <c r="I58" s="174">
        <f t="shared" si="10"/>
        <v>2050</v>
      </c>
      <c r="J58" s="174">
        <f t="shared" si="10"/>
        <v>0</v>
      </c>
      <c r="K58" s="174">
        <f t="shared" si="10"/>
        <v>0</v>
      </c>
      <c r="L58" s="174">
        <f t="shared" si="10"/>
        <v>2000</v>
      </c>
      <c r="M58" s="174" t="e">
        <f t="shared" si="10"/>
        <v>#VALUE!</v>
      </c>
      <c r="N58" s="174">
        <f t="shared" si="10"/>
        <v>0</v>
      </c>
      <c r="O58" s="174">
        <f t="shared" si="10"/>
        <v>0</v>
      </c>
      <c r="P58" s="174">
        <f t="shared" si="10"/>
        <v>0</v>
      </c>
      <c r="Q58" s="174">
        <f t="shared" si="10"/>
        <v>14187.7</v>
      </c>
      <c r="R58" s="185"/>
    </row>
    <row r="59" spans="1:18" s="136" customFormat="1" ht="32.25" customHeight="1" x14ac:dyDescent="0.25">
      <c r="A59" s="153"/>
      <c r="B59" s="176" t="s">
        <v>338</v>
      </c>
      <c r="C59" s="186"/>
      <c r="D59" s="164"/>
      <c r="E59" s="177"/>
      <c r="F59" s="178"/>
      <c r="G59" s="178"/>
      <c r="H59" s="178"/>
      <c r="I59" s="178"/>
      <c r="J59" s="178"/>
      <c r="K59" s="178"/>
      <c r="L59" s="178"/>
      <c r="M59" s="179"/>
      <c r="N59" s="187"/>
      <c r="O59" s="187"/>
      <c r="P59" s="187"/>
      <c r="Q59" s="161"/>
      <c r="R59" s="162"/>
    </row>
    <row r="60" spans="1:18" s="136" customFormat="1" ht="48" customHeight="1" x14ac:dyDescent="0.25">
      <c r="A60" s="153">
        <v>36</v>
      </c>
      <c r="B60" s="154" t="s">
        <v>417</v>
      </c>
      <c r="C60" s="165" t="s">
        <v>14</v>
      </c>
      <c r="D60" s="166" t="s">
        <v>418</v>
      </c>
      <c r="E60" s="167" t="s">
        <v>74</v>
      </c>
      <c r="F60" s="168">
        <v>6297</v>
      </c>
      <c r="G60" s="168">
        <v>250</v>
      </c>
      <c r="H60" s="168">
        <v>0</v>
      </c>
      <c r="I60" s="168">
        <v>0</v>
      </c>
      <c r="J60" s="168">
        <v>0</v>
      </c>
      <c r="K60" s="168">
        <v>0</v>
      </c>
      <c r="L60" s="168">
        <v>2000</v>
      </c>
      <c r="M60" s="180" t="s">
        <v>332</v>
      </c>
      <c r="N60" s="157">
        <v>0</v>
      </c>
      <c r="O60" s="168" t="s">
        <v>374</v>
      </c>
      <c r="P60" s="168">
        <v>0</v>
      </c>
      <c r="Q60" s="161">
        <f t="shared" si="0"/>
        <v>8547</v>
      </c>
      <c r="R60" s="162"/>
    </row>
    <row r="61" spans="1:18" s="136" customFormat="1" ht="34.5" customHeight="1" x14ac:dyDescent="0.25">
      <c r="A61" s="163">
        <v>37</v>
      </c>
      <c r="B61" s="154" t="s">
        <v>339</v>
      </c>
      <c r="C61" s="165" t="s">
        <v>340</v>
      </c>
      <c r="D61" s="166" t="s">
        <v>341</v>
      </c>
      <c r="E61" s="167" t="s">
        <v>74</v>
      </c>
      <c r="F61" s="168">
        <v>2490</v>
      </c>
      <c r="G61" s="168">
        <v>250</v>
      </c>
      <c r="H61" s="168">
        <v>0</v>
      </c>
      <c r="I61" s="168">
        <v>1500</v>
      </c>
      <c r="J61" s="168">
        <v>35</v>
      </c>
      <c r="K61" s="168">
        <v>0</v>
      </c>
      <c r="L61" s="168">
        <v>1500</v>
      </c>
      <c r="M61" s="180" t="s">
        <v>332</v>
      </c>
      <c r="N61" s="157">
        <v>0</v>
      </c>
      <c r="O61" s="168" t="s">
        <v>374</v>
      </c>
      <c r="P61" s="168">
        <v>0</v>
      </c>
      <c r="Q61" s="161">
        <f t="shared" si="0"/>
        <v>5775</v>
      </c>
      <c r="R61" s="162"/>
    </row>
    <row r="62" spans="1:18" s="136" customFormat="1" ht="33" customHeight="1" x14ac:dyDescent="0.25">
      <c r="A62" s="163">
        <v>38</v>
      </c>
      <c r="B62" s="154" t="s">
        <v>363</v>
      </c>
      <c r="C62" s="165" t="s">
        <v>340</v>
      </c>
      <c r="D62" s="166" t="s">
        <v>341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50</v>
      </c>
      <c r="K62" s="168">
        <v>0</v>
      </c>
      <c r="L62" s="168">
        <v>1500</v>
      </c>
      <c r="M62" s="180" t="s">
        <v>332</v>
      </c>
      <c r="N62" s="157">
        <v>0</v>
      </c>
      <c r="O62" s="168">
        <v>0</v>
      </c>
      <c r="P62" s="168">
        <v>0</v>
      </c>
      <c r="Q62" s="161">
        <f t="shared" si="0"/>
        <v>5790</v>
      </c>
      <c r="R62" s="162"/>
    </row>
    <row r="63" spans="1:18" s="136" customFormat="1" ht="17.25" customHeight="1" x14ac:dyDescent="0.25">
      <c r="A63" s="169"/>
      <c r="B63" s="170"/>
      <c r="C63" s="171"/>
      <c r="D63" s="172"/>
      <c r="E63" s="173"/>
      <c r="F63" s="174">
        <f>SUM(F60:F62)</f>
        <v>11277</v>
      </c>
      <c r="G63" s="174">
        <f t="shared" ref="G63:Q63" si="11">SUM(G60:G62)</f>
        <v>750</v>
      </c>
      <c r="H63" s="174">
        <f t="shared" si="11"/>
        <v>0</v>
      </c>
      <c r="I63" s="174">
        <f t="shared" si="11"/>
        <v>3000</v>
      </c>
      <c r="J63" s="174">
        <f t="shared" si="11"/>
        <v>85</v>
      </c>
      <c r="K63" s="174">
        <f t="shared" si="11"/>
        <v>0</v>
      </c>
      <c r="L63" s="174">
        <f t="shared" si="11"/>
        <v>5000</v>
      </c>
      <c r="M63" s="174"/>
      <c r="N63" s="174">
        <f t="shared" si="11"/>
        <v>0</v>
      </c>
      <c r="O63" s="174">
        <f t="shared" si="11"/>
        <v>0</v>
      </c>
      <c r="P63" s="174">
        <f t="shared" si="11"/>
        <v>0</v>
      </c>
      <c r="Q63" s="174">
        <f t="shared" si="11"/>
        <v>20112</v>
      </c>
      <c r="R63" s="175"/>
    </row>
    <row r="64" spans="1:18" s="136" customFormat="1" ht="37.5" customHeight="1" x14ac:dyDescent="0.25">
      <c r="A64" s="163"/>
      <c r="B64" s="176" t="s">
        <v>285</v>
      </c>
      <c r="C64" s="165"/>
      <c r="D64" s="166"/>
      <c r="E64" s="167"/>
      <c r="F64" s="168"/>
      <c r="G64" s="168"/>
      <c r="H64" s="168"/>
      <c r="I64" s="168"/>
      <c r="J64" s="168"/>
      <c r="K64" s="168"/>
      <c r="L64" s="168"/>
      <c r="M64" s="180"/>
      <c r="N64" s="181"/>
      <c r="O64" s="181"/>
      <c r="P64" s="181"/>
      <c r="Q64" s="161"/>
      <c r="R64" s="162"/>
    </row>
    <row r="65" spans="1:19" s="136" customFormat="1" ht="44.25" customHeight="1" x14ac:dyDescent="0.25">
      <c r="A65" s="163">
        <v>39</v>
      </c>
      <c r="B65" s="154" t="s">
        <v>368</v>
      </c>
      <c r="C65" s="165" t="s">
        <v>29</v>
      </c>
      <c r="D65" s="166" t="s">
        <v>369</v>
      </c>
      <c r="E65" s="167" t="s">
        <v>74</v>
      </c>
      <c r="F65" s="168">
        <v>5835</v>
      </c>
      <c r="G65" s="168">
        <v>250</v>
      </c>
      <c r="H65" s="168">
        <v>375</v>
      </c>
      <c r="I65" s="168">
        <v>0</v>
      </c>
      <c r="J65" s="168">
        <v>0</v>
      </c>
      <c r="K65" s="168">
        <v>0</v>
      </c>
      <c r="L65" s="168">
        <v>2000</v>
      </c>
      <c r="M65" s="180" t="s">
        <v>332</v>
      </c>
      <c r="N65" s="157">
        <v>0</v>
      </c>
      <c r="O65" s="168">
        <v>0</v>
      </c>
      <c r="P65" s="168">
        <v>0</v>
      </c>
      <c r="Q65" s="161">
        <f t="shared" si="0"/>
        <v>8460</v>
      </c>
      <c r="R65" s="162"/>
    </row>
    <row r="66" spans="1:19" s="135" customFormat="1" ht="44.25" customHeight="1" x14ac:dyDescent="0.25">
      <c r="A66" s="163">
        <v>40</v>
      </c>
      <c r="B66" s="154" t="s">
        <v>286</v>
      </c>
      <c r="C66" s="165" t="s">
        <v>26</v>
      </c>
      <c r="D66" s="166" t="s">
        <v>271</v>
      </c>
      <c r="E66" s="167" t="s">
        <v>74</v>
      </c>
      <c r="F66" s="168">
        <v>2441</v>
      </c>
      <c r="G66" s="168">
        <v>250</v>
      </c>
      <c r="H66" s="168">
        <v>0</v>
      </c>
      <c r="I66" s="168">
        <v>1500</v>
      </c>
      <c r="J66" s="168">
        <v>50</v>
      </c>
      <c r="K66" s="168">
        <v>0</v>
      </c>
      <c r="L66" s="168">
        <v>1500</v>
      </c>
      <c r="M66" s="160" t="s">
        <v>332</v>
      </c>
      <c r="N66" s="157">
        <v>0</v>
      </c>
      <c r="O66" s="168">
        <v>0</v>
      </c>
      <c r="P66" s="168">
        <v>0</v>
      </c>
      <c r="Q66" s="161">
        <f>SUM(F66:P66)</f>
        <v>5741</v>
      </c>
      <c r="R66" s="162"/>
    </row>
    <row r="67" spans="1:19" s="135" customFormat="1" ht="21" customHeight="1" x14ac:dyDescent="0.25">
      <c r="A67" s="169"/>
      <c r="B67" s="170"/>
      <c r="C67" s="171"/>
      <c r="D67" s="172"/>
      <c r="E67" s="173"/>
      <c r="F67" s="174">
        <f>SUM(F65:F66)</f>
        <v>8276</v>
      </c>
      <c r="G67" s="174">
        <f t="shared" ref="G67:Q67" si="12">SUM(G65:G66)</f>
        <v>500</v>
      </c>
      <c r="H67" s="174">
        <f t="shared" si="12"/>
        <v>375</v>
      </c>
      <c r="I67" s="174">
        <f t="shared" si="12"/>
        <v>1500</v>
      </c>
      <c r="J67" s="174">
        <f t="shared" si="12"/>
        <v>50</v>
      </c>
      <c r="K67" s="174">
        <f t="shared" si="12"/>
        <v>0</v>
      </c>
      <c r="L67" s="174">
        <f t="shared" si="12"/>
        <v>3500</v>
      </c>
      <c r="M67" s="174"/>
      <c r="N67" s="174">
        <f t="shared" si="12"/>
        <v>0</v>
      </c>
      <c r="O67" s="174">
        <f t="shared" si="12"/>
        <v>0</v>
      </c>
      <c r="P67" s="174">
        <f t="shared" si="12"/>
        <v>0</v>
      </c>
      <c r="Q67" s="174">
        <f t="shared" si="12"/>
        <v>14201</v>
      </c>
      <c r="R67" s="175"/>
    </row>
    <row r="68" spans="1:19" s="135" customFormat="1" ht="35.25" customHeight="1" x14ac:dyDescent="0.25">
      <c r="A68" s="163"/>
      <c r="B68" s="176" t="s">
        <v>386</v>
      </c>
      <c r="C68" s="165"/>
      <c r="D68" s="166"/>
      <c r="E68" s="167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1"/>
      <c r="R68" s="162"/>
    </row>
    <row r="69" spans="1:19" s="135" customFormat="1" ht="54" customHeight="1" x14ac:dyDescent="0.25">
      <c r="A69" s="163">
        <v>41</v>
      </c>
      <c r="B69" s="154" t="s">
        <v>406</v>
      </c>
      <c r="C69" s="165" t="s">
        <v>14</v>
      </c>
      <c r="D69" s="166" t="s">
        <v>407</v>
      </c>
      <c r="E69" s="167" t="s">
        <v>74</v>
      </c>
      <c r="F69" s="168">
        <v>5835</v>
      </c>
      <c r="G69" s="168">
        <v>0</v>
      </c>
      <c r="H69" s="168">
        <v>250</v>
      </c>
      <c r="I69" s="168">
        <v>0</v>
      </c>
      <c r="J69" s="168">
        <v>0</v>
      </c>
      <c r="K69" s="168">
        <v>0</v>
      </c>
      <c r="L69" s="168">
        <v>2000</v>
      </c>
      <c r="M69" s="160" t="s">
        <v>332</v>
      </c>
      <c r="N69" s="168">
        <v>0</v>
      </c>
      <c r="O69" s="168">
        <v>0</v>
      </c>
      <c r="P69" s="168">
        <v>0</v>
      </c>
      <c r="Q69" s="161">
        <f>SUM(F69:P69)</f>
        <v>8085</v>
      </c>
      <c r="R69" s="162"/>
    </row>
    <row r="70" spans="1:19" s="135" customFormat="1" ht="31.5" customHeight="1" x14ac:dyDescent="0.25">
      <c r="A70" s="169"/>
      <c r="B70" s="170"/>
      <c r="C70" s="171"/>
      <c r="D70" s="172"/>
      <c r="E70" s="173"/>
      <c r="F70" s="174">
        <f>+F69</f>
        <v>5835</v>
      </c>
      <c r="G70" s="174">
        <f t="shared" ref="G70:P70" si="13">+G69</f>
        <v>0</v>
      </c>
      <c r="H70" s="174">
        <f t="shared" si="13"/>
        <v>250</v>
      </c>
      <c r="I70" s="174">
        <f t="shared" si="13"/>
        <v>0</v>
      </c>
      <c r="J70" s="174">
        <f t="shared" si="13"/>
        <v>0</v>
      </c>
      <c r="K70" s="174">
        <f t="shared" si="13"/>
        <v>0</v>
      </c>
      <c r="L70" s="174">
        <f t="shared" si="13"/>
        <v>2000</v>
      </c>
      <c r="M70" s="174"/>
      <c r="N70" s="174">
        <f t="shared" si="13"/>
        <v>0</v>
      </c>
      <c r="O70" s="174">
        <f t="shared" si="13"/>
        <v>0</v>
      </c>
      <c r="P70" s="174">
        <f t="shared" si="13"/>
        <v>0</v>
      </c>
      <c r="Q70" s="188">
        <f>+Q69</f>
        <v>8085</v>
      </c>
      <c r="R70" s="175"/>
    </row>
    <row r="71" spans="1:19" s="135" customFormat="1" ht="55.5" customHeight="1" x14ac:dyDescent="0.25">
      <c r="A71" s="153"/>
      <c r="B71" s="176" t="s">
        <v>382</v>
      </c>
      <c r="C71" s="165"/>
      <c r="D71" s="164"/>
      <c r="E71" s="177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61"/>
      <c r="R71" s="162"/>
    </row>
    <row r="72" spans="1:19" s="135" customFormat="1" ht="47.25" customHeight="1" x14ac:dyDescent="0.25">
      <c r="A72" s="153">
        <v>42</v>
      </c>
      <c r="B72" s="154" t="s">
        <v>412</v>
      </c>
      <c r="C72" s="165" t="s">
        <v>14</v>
      </c>
      <c r="D72" s="164" t="s">
        <v>413</v>
      </c>
      <c r="E72" s="177" t="s">
        <v>74</v>
      </c>
      <c r="F72" s="178">
        <v>6297</v>
      </c>
      <c r="G72" s="178">
        <v>250</v>
      </c>
      <c r="H72" s="178">
        <v>0</v>
      </c>
      <c r="I72" s="178">
        <v>0</v>
      </c>
      <c r="J72" s="178">
        <v>0</v>
      </c>
      <c r="K72" s="178">
        <v>0</v>
      </c>
      <c r="L72" s="178">
        <v>2000</v>
      </c>
      <c r="M72" s="189" t="s">
        <v>332</v>
      </c>
      <c r="N72" s="178">
        <v>0</v>
      </c>
      <c r="O72" s="178">
        <v>0</v>
      </c>
      <c r="P72" s="178">
        <v>0</v>
      </c>
      <c r="Q72" s="161">
        <f t="shared" ref="Q72" si="14">SUM(F72:P72)</f>
        <v>8547</v>
      </c>
      <c r="R72" s="162"/>
    </row>
    <row r="73" spans="1:19" s="135" customFormat="1" ht="25.5" customHeight="1" x14ac:dyDescent="0.25">
      <c r="A73" s="169"/>
      <c r="B73" s="170"/>
      <c r="C73" s="171"/>
      <c r="D73" s="172"/>
      <c r="E73" s="173"/>
      <c r="F73" s="174">
        <f>+F72</f>
        <v>6297</v>
      </c>
      <c r="G73" s="174">
        <f t="shared" ref="G73:Q73" si="15">+G72</f>
        <v>250</v>
      </c>
      <c r="H73" s="174">
        <f t="shared" si="15"/>
        <v>0</v>
      </c>
      <c r="I73" s="174">
        <f t="shared" si="15"/>
        <v>0</v>
      </c>
      <c r="J73" s="174">
        <f t="shared" si="15"/>
        <v>0</v>
      </c>
      <c r="K73" s="174">
        <f t="shared" si="15"/>
        <v>0</v>
      </c>
      <c r="L73" s="174">
        <f t="shared" si="15"/>
        <v>2000</v>
      </c>
      <c r="M73" s="174" t="str">
        <f t="shared" si="15"/>
        <v>N/A</v>
      </c>
      <c r="N73" s="174">
        <f t="shared" si="15"/>
        <v>0</v>
      </c>
      <c r="O73" s="174">
        <f t="shared" si="15"/>
        <v>0</v>
      </c>
      <c r="P73" s="174">
        <f t="shared" si="15"/>
        <v>0</v>
      </c>
      <c r="Q73" s="174">
        <f t="shared" si="15"/>
        <v>8547</v>
      </c>
      <c r="R73" s="175"/>
    </row>
    <row r="74" spans="1:19" s="135" customFormat="1" ht="22.5" customHeight="1" x14ac:dyDescent="0.25">
      <c r="A74" s="163"/>
      <c r="B74" s="190" t="s">
        <v>287</v>
      </c>
      <c r="C74" s="165"/>
      <c r="D74" s="166"/>
      <c r="E74" s="167"/>
      <c r="F74" s="168"/>
      <c r="G74" s="168"/>
      <c r="H74" s="168"/>
      <c r="I74" s="168"/>
      <c r="J74" s="168"/>
      <c r="K74" s="168"/>
      <c r="L74" s="168"/>
      <c r="M74" s="180"/>
      <c r="N74" s="181"/>
      <c r="O74" s="181"/>
      <c r="P74" s="181"/>
      <c r="Q74" s="161"/>
      <c r="R74" s="162"/>
    </row>
    <row r="75" spans="1:19" s="135" customFormat="1" ht="39.75" customHeight="1" x14ac:dyDescent="0.25">
      <c r="A75" s="163">
        <v>43</v>
      </c>
      <c r="B75" s="155" t="s">
        <v>408</v>
      </c>
      <c r="C75" s="165" t="s">
        <v>14</v>
      </c>
      <c r="D75" s="166" t="s">
        <v>409</v>
      </c>
      <c r="E75" s="167" t="s">
        <v>74</v>
      </c>
      <c r="F75" s="168">
        <v>6297</v>
      </c>
      <c r="G75" s="168">
        <v>250</v>
      </c>
      <c r="H75" s="168">
        <v>375</v>
      </c>
      <c r="I75" s="168">
        <v>0</v>
      </c>
      <c r="J75" s="168">
        <v>0</v>
      </c>
      <c r="K75" s="168">
        <v>0</v>
      </c>
      <c r="L75" s="168">
        <v>2000</v>
      </c>
      <c r="M75" s="191" t="s">
        <v>332</v>
      </c>
      <c r="N75" s="168">
        <v>0</v>
      </c>
      <c r="O75" s="168">
        <v>0</v>
      </c>
      <c r="P75" s="168">
        <v>0</v>
      </c>
      <c r="Q75" s="161">
        <f t="shared" ref="Q75:Q136" si="16">SUM(F75:P75)</f>
        <v>8922</v>
      </c>
      <c r="R75" s="162"/>
    </row>
    <row r="76" spans="1:19" s="135" customFormat="1" ht="25.5" customHeight="1" x14ac:dyDescent="0.25">
      <c r="A76" s="169"/>
      <c r="B76" s="170"/>
      <c r="C76" s="171"/>
      <c r="D76" s="172"/>
      <c r="E76" s="173"/>
      <c r="F76" s="174">
        <f t="shared" ref="F76:L76" si="17">SUM(F75:F75)</f>
        <v>6297</v>
      </c>
      <c r="G76" s="174">
        <f t="shared" si="17"/>
        <v>250</v>
      </c>
      <c r="H76" s="174">
        <f t="shared" si="17"/>
        <v>375</v>
      </c>
      <c r="I76" s="174">
        <f t="shared" si="17"/>
        <v>0</v>
      </c>
      <c r="J76" s="174">
        <f t="shared" si="17"/>
        <v>0</v>
      </c>
      <c r="K76" s="174">
        <f t="shared" si="17"/>
        <v>0</v>
      </c>
      <c r="L76" s="174">
        <f t="shared" si="17"/>
        <v>2000</v>
      </c>
      <c r="M76" s="174"/>
      <c r="N76" s="174">
        <f>SUM(N75:N75)</f>
        <v>0</v>
      </c>
      <c r="O76" s="174">
        <f>SUM(O75:O75)</f>
        <v>0</v>
      </c>
      <c r="P76" s="174">
        <f>SUM(P75:P75)</f>
        <v>0</v>
      </c>
      <c r="Q76" s="174">
        <f>SUM(Q75:Q75)</f>
        <v>8922</v>
      </c>
      <c r="R76" s="175"/>
    </row>
    <row r="77" spans="1:19" s="135" customFormat="1" ht="30.75" customHeight="1" x14ac:dyDescent="0.25">
      <c r="A77" s="163"/>
      <c r="B77" s="192" t="s">
        <v>325</v>
      </c>
      <c r="C77" s="192"/>
      <c r="D77" s="166"/>
      <c r="E77" s="167"/>
      <c r="F77" s="168"/>
      <c r="G77" s="168"/>
      <c r="H77" s="168"/>
      <c r="I77" s="168"/>
      <c r="J77" s="168"/>
      <c r="K77" s="168"/>
      <c r="L77" s="168"/>
      <c r="M77" s="180"/>
      <c r="N77" s="181"/>
      <c r="O77" s="181"/>
      <c r="P77" s="181"/>
      <c r="Q77" s="161"/>
      <c r="R77" s="162"/>
    </row>
    <row r="78" spans="1:19" s="135" customFormat="1" ht="40.5" customHeight="1" x14ac:dyDescent="0.25">
      <c r="A78" s="163">
        <v>44</v>
      </c>
      <c r="B78" s="165" t="s">
        <v>309</v>
      </c>
      <c r="C78" s="165" t="s">
        <v>41</v>
      </c>
      <c r="D78" s="166" t="s">
        <v>310</v>
      </c>
      <c r="E78" s="167" t="s">
        <v>74</v>
      </c>
      <c r="F78" s="168">
        <v>7000</v>
      </c>
      <c r="G78" s="168">
        <v>250</v>
      </c>
      <c r="H78" s="168">
        <v>375</v>
      </c>
      <c r="I78" s="168">
        <v>0</v>
      </c>
      <c r="J78" s="168">
        <v>0</v>
      </c>
      <c r="K78" s="168">
        <v>0</v>
      </c>
      <c r="L78" s="168">
        <v>0</v>
      </c>
      <c r="M78" s="160" t="s">
        <v>332</v>
      </c>
      <c r="N78" s="157">
        <v>0</v>
      </c>
      <c r="O78" s="168">
        <v>0</v>
      </c>
      <c r="P78" s="168">
        <v>0</v>
      </c>
      <c r="Q78" s="161">
        <f>SUM(F78:P78)</f>
        <v>7625</v>
      </c>
      <c r="R78" s="162"/>
    </row>
    <row r="79" spans="1:19" s="135" customFormat="1" ht="40.5" customHeight="1" x14ac:dyDescent="0.25">
      <c r="A79" s="163">
        <v>45</v>
      </c>
      <c r="B79" s="155" t="s">
        <v>301</v>
      </c>
      <c r="C79" s="165" t="s">
        <v>14</v>
      </c>
      <c r="D79" s="166" t="s">
        <v>273</v>
      </c>
      <c r="E79" s="167" t="s">
        <v>74</v>
      </c>
      <c r="F79" s="168">
        <v>6297</v>
      </c>
      <c r="G79" s="168">
        <v>250</v>
      </c>
      <c r="H79" s="168">
        <v>375</v>
      </c>
      <c r="I79" s="168">
        <v>0</v>
      </c>
      <c r="J79" s="168">
        <v>0</v>
      </c>
      <c r="K79" s="168">
        <v>0</v>
      </c>
      <c r="L79" s="168">
        <v>1800</v>
      </c>
      <c r="M79" s="160" t="s">
        <v>332</v>
      </c>
      <c r="N79" s="157">
        <v>0</v>
      </c>
      <c r="O79" s="168">
        <v>0</v>
      </c>
      <c r="P79" s="168">
        <v>0</v>
      </c>
      <c r="Q79" s="161">
        <f>SUM(F79:P79)</f>
        <v>8722</v>
      </c>
      <c r="R79" s="162"/>
      <c r="S79" s="136"/>
    </row>
    <row r="80" spans="1:19" s="135" customFormat="1" ht="40.5" customHeight="1" x14ac:dyDescent="0.25">
      <c r="A80" s="163">
        <v>46</v>
      </c>
      <c r="B80" s="155" t="s">
        <v>297</v>
      </c>
      <c r="C80" s="155" t="s">
        <v>14</v>
      </c>
      <c r="D80" s="155" t="s">
        <v>298</v>
      </c>
      <c r="E80" s="184" t="s">
        <v>74</v>
      </c>
      <c r="F80" s="193">
        <v>6297</v>
      </c>
      <c r="G80" s="193">
        <v>250</v>
      </c>
      <c r="H80" s="193">
        <v>375</v>
      </c>
      <c r="I80" s="193">
        <v>0</v>
      </c>
      <c r="J80" s="193">
        <v>0</v>
      </c>
      <c r="K80" s="193">
        <v>0</v>
      </c>
      <c r="L80" s="193">
        <v>2000</v>
      </c>
      <c r="M80" s="160" t="s">
        <v>332</v>
      </c>
      <c r="N80" s="157">
        <v>0</v>
      </c>
      <c r="O80" s="193">
        <v>0</v>
      </c>
      <c r="P80" s="193">
        <v>0</v>
      </c>
      <c r="Q80" s="161">
        <f>SUM(F80:P80)</f>
        <v>8922</v>
      </c>
      <c r="R80" s="162"/>
      <c r="S80" s="138"/>
    </row>
    <row r="81" spans="1:19" s="135" customFormat="1" ht="40.5" customHeight="1" x14ac:dyDescent="0.25">
      <c r="A81" s="163">
        <v>47</v>
      </c>
      <c r="B81" s="155" t="s">
        <v>416</v>
      </c>
      <c r="C81" s="165" t="s">
        <v>45</v>
      </c>
      <c r="D81" s="166" t="s">
        <v>112</v>
      </c>
      <c r="E81" s="167" t="s">
        <v>74</v>
      </c>
      <c r="F81" s="194">
        <v>2281</v>
      </c>
      <c r="G81" s="194">
        <v>250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60" t="s">
        <v>332</v>
      </c>
      <c r="N81" s="157">
        <v>0</v>
      </c>
      <c r="O81" s="168">
        <v>0</v>
      </c>
      <c r="P81" s="168">
        <v>0</v>
      </c>
      <c r="Q81" s="161">
        <f>SUM(F81:P81)</f>
        <v>2531</v>
      </c>
      <c r="R81" s="162"/>
      <c r="S81" s="138"/>
    </row>
    <row r="82" spans="1:19" s="135" customFormat="1" ht="40.5" customHeight="1" x14ac:dyDescent="0.25">
      <c r="A82" s="163">
        <v>48</v>
      </c>
      <c r="B82" s="155" t="s">
        <v>295</v>
      </c>
      <c r="C82" s="165" t="s">
        <v>45</v>
      </c>
      <c r="D82" s="166" t="s">
        <v>268</v>
      </c>
      <c r="E82" s="167" t="s">
        <v>74</v>
      </c>
      <c r="F82" s="194">
        <f>2281</f>
        <v>2281</v>
      </c>
      <c r="G82" s="194">
        <f>250</f>
        <v>250</v>
      </c>
      <c r="H82" s="194">
        <v>0</v>
      </c>
      <c r="I82" s="194">
        <v>0</v>
      </c>
      <c r="J82" s="194">
        <v>50</v>
      </c>
      <c r="K82" s="194">
        <v>0</v>
      </c>
      <c r="L82" s="194">
        <f>1000</f>
        <v>1000</v>
      </c>
      <c r="M82" s="160" t="s">
        <v>332</v>
      </c>
      <c r="N82" s="157">
        <v>0</v>
      </c>
      <c r="O82" s="168">
        <v>0</v>
      </c>
      <c r="P82" s="168">
        <v>0</v>
      </c>
      <c r="Q82" s="161">
        <f>SUM(F82:P82)</f>
        <v>3581</v>
      </c>
      <c r="R82" s="162"/>
      <c r="S82" s="136"/>
    </row>
    <row r="83" spans="1:19" s="135" customFormat="1" ht="24" customHeight="1" x14ac:dyDescent="0.25">
      <c r="A83" s="169"/>
      <c r="B83" s="170"/>
      <c r="C83" s="171"/>
      <c r="D83" s="172"/>
      <c r="E83" s="173"/>
      <c r="F83" s="174">
        <f t="shared" ref="F83:L83" si="18">SUM(F78:F82)</f>
        <v>24156</v>
      </c>
      <c r="G83" s="174">
        <f t="shared" si="18"/>
        <v>1250</v>
      </c>
      <c r="H83" s="174">
        <f t="shared" si="18"/>
        <v>1125</v>
      </c>
      <c r="I83" s="174">
        <f t="shared" si="18"/>
        <v>0</v>
      </c>
      <c r="J83" s="174">
        <f t="shared" si="18"/>
        <v>50</v>
      </c>
      <c r="K83" s="174">
        <f t="shared" si="18"/>
        <v>0</v>
      </c>
      <c r="L83" s="174">
        <f t="shared" si="18"/>
        <v>4800</v>
      </c>
      <c r="M83" s="174"/>
      <c r="N83" s="174">
        <f>SUM(N78:N82)</f>
        <v>0</v>
      </c>
      <c r="O83" s="174">
        <f>SUM(O78:O82)</f>
        <v>0</v>
      </c>
      <c r="P83" s="174">
        <f>SUM(P78:P82)</f>
        <v>0</v>
      </c>
      <c r="Q83" s="174">
        <f>SUM(Q78:Q82)</f>
        <v>31381</v>
      </c>
      <c r="R83" s="175"/>
    </row>
    <row r="84" spans="1:19" s="135" customFormat="1" ht="35.25" customHeight="1" x14ac:dyDescent="0.25">
      <c r="A84" s="163"/>
      <c r="B84" s="192" t="s">
        <v>318</v>
      </c>
      <c r="C84" s="192"/>
      <c r="D84" s="166"/>
      <c r="E84" s="167"/>
      <c r="F84" s="168"/>
      <c r="G84" s="168"/>
      <c r="H84" s="168"/>
      <c r="I84" s="168"/>
      <c r="J84" s="168"/>
      <c r="K84" s="168"/>
      <c r="L84" s="168"/>
      <c r="M84" s="180"/>
      <c r="N84" s="181"/>
      <c r="O84" s="181"/>
      <c r="P84" s="181"/>
      <c r="Q84" s="161"/>
      <c r="R84" s="162"/>
    </row>
    <row r="85" spans="1:19" s="135" customFormat="1" ht="43.5" customHeight="1" x14ac:dyDescent="0.25">
      <c r="A85" s="163">
        <v>49</v>
      </c>
      <c r="B85" s="166" t="s">
        <v>402</v>
      </c>
      <c r="C85" s="165" t="s">
        <v>79</v>
      </c>
      <c r="D85" s="166" t="s">
        <v>403</v>
      </c>
      <c r="E85" s="167" t="s">
        <v>74</v>
      </c>
      <c r="F85" s="168">
        <v>7000</v>
      </c>
      <c r="G85" s="168">
        <v>250</v>
      </c>
      <c r="H85" s="168">
        <v>375</v>
      </c>
      <c r="I85" s="168">
        <v>0</v>
      </c>
      <c r="J85" s="168">
        <v>0</v>
      </c>
      <c r="K85" s="168">
        <v>0</v>
      </c>
      <c r="L85" s="168">
        <v>3000</v>
      </c>
      <c r="M85" s="160" t="s">
        <v>332</v>
      </c>
      <c r="N85" s="157">
        <v>0</v>
      </c>
      <c r="O85" s="168">
        <v>0</v>
      </c>
      <c r="P85" s="168">
        <v>0</v>
      </c>
      <c r="Q85" s="161">
        <f t="shared" si="16"/>
        <v>10625</v>
      </c>
      <c r="R85" s="162"/>
    </row>
    <row r="86" spans="1:19" s="135" customFormat="1" ht="43.5" customHeight="1" x14ac:dyDescent="0.25">
      <c r="A86" s="163">
        <v>50</v>
      </c>
      <c r="B86" s="166" t="s">
        <v>288</v>
      </c>
      <c r="C86" s="165" t="s">
        <v>14</v>
      </c>
      <c r="D86" s="166" t="s">
        <v>272</v>
      </c>
      <c r="E86" s="167" t="s">
        <v>74</v>
      </c>
      <c r="F86" s="168">
        <v>6297</v>
      </c>
      <c r="G86" s="168">
        <v>250</v>
      </c>
      <c r="H86" s="168">
        <v>375</v>
      </c>
      <c r="I86" s="168">
        <v>0</v>
      </c>
      <c r="J86" s="168">
        <v>0</v>
      </c>
      <c r="K86" s="168">
        <v>0</v>
      </c>
      <c r="L86" s="168">
        <v>2000</v>
      </c>
      <c r="M86" s="160" t="s">
        <v>332</v>
      </c>
      <c r="N86" s="157">
        <v>0</v>
      </c>
      <c r="O86" s="168">
        <v>0</v>
      </c>
      <c r="P86" s="168">
        <v>0</v>
      </c>
      <c r="Q86" s="161">
        <f t="shared" ref="Q86" si="19">SUM(F86:P86)</f>
        <v>8922</v>
      </c>
      <c r="R86" s="162"/>
    </row>
    <row r="87" spans="1:19" s="135" customFormat="1" ht="43.5" customHeight="1" x14ac:dyDescent="0.25">
      <c r="A87" s="163">
        <v>51</v>
      </c>
      <c r="B87" s="155" t="s">
        <v>362</v>
      </c>
      <c r="C87" s="165" t="s">
        <v>14</v>
      </c>
      <c r="D87" s="166" t="s">
        <v>273</v>
      </c>
      <c r="E87" s="167" t="s">
        <v>74</v>
      </c>
      <c r="F87" s="168">
        <v>6297</v>
      </c>
      <c r="G87" s="168">
        <v>250</v>
      </c>
      <c r="H87" s="168">
        <v>375</v>
      </c>
      <c r="I87" s="168">
        <v>0</v>
      </c>
      <c r="J87" s="168">
        <v>0</v>
      </c>
      <c r="K87" s="168">
        <v>0</v>
      </c>
      <c r="L87" s="168">
        <v>2000</v>
      </c>
      <c r="M87" s="160" t="s">
        <v>332</v>
      </c>
      <c r="N87" s="157">
        <v>0</v>
      </c>
      <c r="O87" s="168">
        <v>0</v>
      </c>
      <c r="P87" s="168">
        <v>0</v>
      </c>
      <c r="Q87" s="161">
        <f t="shared" si="16"/>
        <v>8922</v>
      </c>
      <c r="R87" s="162"/>
    </row>
    <row r="88" spans="1:19" s="135" customFormat="1" ht="22.5" customHeight="1" x14ac:dyDescent="0.25">
      <c r="A88" s="169"/>
      <c r="B88" s="170"/>
      <c r="C88" s="171"/>
      <c r="D88" s="172"/>
      <c r="E88" s="173"/>
      <c r="F88" s="174">
        <f>SUM(F85:F87)</f>
        <v>19594</v>
      </c>
      <c r="G88" s="174">
        <f t="shared" ref="G88:L88" si="20">SUM(G85:G87)</f>
        <v>750</v>
      </c>
      <c r="H88" s="174">
        <f t="shared" si="20"/>
        <v>1125</v>
      </c>
      <c r="I88" s="174">
        <f t="shared" si="20"/>
        <v>0</v>
      </c>
      <c r="J88" s="174">
        <f t="shared" si="20"/>
        <v>0</v>
      </c>
      <c r="K88" s="174">
        <f t="shared" si="20"/>
        <v>0</v>
      </c>
      <c r="L88" s="174">
        <f t="shared" si="20"/>
        <v>7000</v>
      </c>
      <c r="M88" s="174"/>
      <c r="N88" s="174">
        <f>SUM(N85:N87)</f>
        <v>0</v>
      </c>
      <c r="O88" s="174">
        <f>SUM(O85:O87)</f>
        <v>0</v>
      </c>
      <c r="P88" s="174">
        <f>SUM(P85:P87)</f>
        <v>0</v>
      </c>
      <c r="Q88" s="174">
        <f>SUM(Q85:Q87)</f>
        <v>28469</v>
      </c>
      <c r="R88" s="175"/>
    </row>
    <row r="89" spans="1:19" s="135" customFormat="1" ht="26.25" customHeight="1" x14ac:dyDescent="0.25">
      <c r="A89" s="163"/>
      <c r="B89" s="192" t="s">
        <v>322</v>
      </c>
      <c r="C89" s="192"/>
      <c r="D89" s="166"/>
      <c r="E89" s="167"/>
      <c r="F89" s="168"/>
      <c r="G89" s="168"/>
      <c r="H89" s="168"/>
      <c r="I89" s="168"/>
      <c r="J89" s="168"/>
      <c r="K89" s="168"/>
      <c r="L89" s="168"/>
      <c r="M89" s="180"/>
      <c r="N89" s="181"/>
      <c r="O89" s="181"/>
      <c r="P89" s="181"/>
      <c r="Q89" s="161"/>
      <c r="R89" s="162"/>
    </row>
    <row r="90" spans="1:19" s="135" customFormat="1" ht="37.5" customHeight="1" x14ac:dyDescent="0.25">
      <c r="A90" s="163">
        <v>52</v>
      </c>
      <c r="B90" s="155" t="s">
        <v>290</v>
      </c>
      <c r="C90" s="165" t="s">
        <v>41</v>
      </c>
      <c r="D90" s="166" t="s">
        <v>307</v>
      </c>
      <c r="E90" s="167" t="s">
        <v>74</v>
      </c>
      <c r="F90" s="168">
        <v>7000</v>
      </c>
      <c r="G90" s="168">
        <v>250</v>
      </c>
      <c r="H90" s="168">
        <v>0</v>
      </c>
      <c r="I90" s="168">
        <v>0</v>
      </c>
      <c r="J90" s="168">
        <v>0</v>
      </c>
      <c r="K90" s="168">
        <v>0</v>
      </c>
      <c r="L90" s="168">
        <v>3000</v>
      </c>
      <c r="M90" s="160" t="s">
        <v>332</v>
      </c>
      <c r="N90" s="157">
        <v>0</v>
      </c>
      <c r="O90" s="168">
        <v>0</v>
      </c>
      <c r="P90" s="168">
        <v>0</v>
      </c>
      <c r="Q90" s="161">
        <f>SUM(F90:P90)</f>
        <v>10250</v>
      </c>
      <c r="R90" s="162"/>
    </row>
    <row r="91" spans="1:19" s="135" customFormat="1" ht="37.5" customHeight="1" x14ac:dyDescent="0.25">
      <c r="A91" s="163">
        <v>53</v>
      </c>
      <c r="B91" s="155" t="s">
        <v>352</v>
      </c>
      <c r="C91" s="165" t="s">
        <v>14</v>
      </c>
      <c r="D91" s="166" t="s">
        <v>272</v>
      </c>
      <c r="E91" s="167" t="s">
        <v>74</v>
      </c>
      <c r="F91" s="168">
        <v>6297</v>
      </c>
      <c r="G91" s="168">
        <v>250</v>
      </c>
      <c r="H91" s="168">
        <v>375</v>
      </c>
      <c r="I91" s="168">
        <v>0</v>
      </c>
      <c r="J91" s="168">
        <v>0</v>
      </c>
      <c r="K91" s="168">
        <v>0</v>
      </c>
      <c r="L91" s="168">
        <v>2000</v>
      </c>
      <c r="M91" s="160" t="s">
        <v>332</v>
      </c>
      <c r="N91" s="157">
        <v>0</v>
      </c>
      <c r="O91" s="168">
        <v>0</v>
      </c>
      <c r="P91" s="168">
        <v>0</v>
      </c>
      <c r="Q91" s="161">
        <f>SUM(F91:P91)</f>
        <v>8922</v>
      </c>
      <c r="R91" s="162"/>
    </row>
    <row r="92" spans="1:19" s="135" customFormat="1" ht="37.5" customHeight="1" x14ac:dyDescent="0.25">
      <c r="A92" s="163">
        <v>54</v>
      </c>
      <c r="B92" s="155" t="s">
        <v>114</v>
      </c>
      <c r="C92" s="165" t="s">
        <v>14</v>
      </c>
      <c r="D92" s="166" t="s">
        <v>273</v>
      </c>
      <c r="E92" s="167" t="s">
        <v>74</v>
      </c>
      <c r="F92" s="168">
        <v>6297</v>
      </c>
      <c r="G92" s="168">
        <v>250</v>
      </c>
      <c r="H92" s="168">
        <v>375</v>
      </c>
      <c r="I92" s="168">
        <v>0</v>
      </c>
      <c r="J92" s="168">
        <v>0</v>
      </c>
      <c r="K92" s="168">
        <v>0</v>
      </c>
      <c r="L92" s="168">
        <v>1800</v>
      </c>
      <c r="M92" s="160" t="s">
        <v>332</v>
      </c>
      <c r="N92" s="157">
        <v>0</v>
      </c>
      <c r="O92" s="168">
        <v>0</v>
      </c>
      <c r="P92" s="168">
        <v>0</v>
      </c>
      <c r="Q92" s="161">
        <f>SUM(F92:P92)</f>
        <v>8722</v>
      </c>
      <c r="R92" s="162"/>
    </row>
    <row r="93" spans="1:19" s="135" customFormat="1" ht="37.5" customHeight="1" x14ac:dyDescent="0.25">
      <c r="A93" s="163">
        <v>55</v>
      </c>
      <c r="B93" s="155" t="s">
        <v>291</v>
      </c>
      <c r="C93" s="165" t="s">
        <v>14</v>
      </c>
      <c r="D93" s="166" t="s">
        <v>270</v>
      </c>
      <c r="E93" s="167" t="s">
        <v>74</v>
      </c>
      <c r="F93" s="168">
        <v>6297</v>
      </c>
      <c r="G93" s="168">
        <v>250</v>
      </c>
      <c r="H93" s="168">
        <v>375</v>
      </c>
      <c r="I93" s="168">
        <v>0</v>
      </c>
      <c r="J93" s="168">
        <v>0</v>
      </c>
      <c r="K93" s="168">
        <v>0</v>
      </c>
      <c r="L93" s="168">
        <v>2000</v>
      </c>
      <c r="M93" s="160" t="s">
        <v>332</v>
      </c>
      <c r="N93" s="157">
        <v>0</v>
      </c>
      <c r="O93" s="168">
        <v>0</v>
      </c>
      <c r="P93" s="168">
        <v>0</v>
      </c>
      <c r="Q93" s="161">
        <f>SUM(F93:P93)</f>
        <v>8922</v>
      </c>
      <c r="R93" s="162"/>
    </row>
    <row r="94" spans="1:19" s="135" customFormat="1" ht="22.5" customHeight="1" x14ac:dyDescent="0.25">
      <c r="A94" s="169"/>
      <c r="B94" s="170"/>
      <c r="C94" s="171"/>
      <c r="D94" s="172"/>
      <c r="E94" s="173"/>
      <c r="F94" s="174">
        <f>SUM(F90:F93)</f>
        <v>25891</v>
      </c>
      <c r="G94" s="174">
        <f t="shared" ref="G94:Q94" si="21">SUM(G90:G93)</f>
        <v>1000</v>
      </c>
      <c r="H94" s="174">
        <f t="shared" si="21"/>
        <v>1125</v>
      </c>
      <c r="I94" s="174">
        <f t="shared" si="21"/>
        <v>0</v>
      </c>
      <c r="J94" s="174">
        <f t="shared" si="21"/>
        <v>0</v>
      </c>
      <c r="K94" s="174">
        <f t="shared" si="21"/>
        <v>0</v>
      </c>
      <c r="L94" s="174">
        <f t="shared" si="21"/>
        <v>8800</v>
      </c>
      <c r="M94" s="174"/>
      <c r="N94" s="174">
        <f t="shared" si="21"/>
        <v>0</v>
      </c>
      <c r="O94" s="174">
        <f t="shared" si="21"/>
        <v>0</v>
      </c>
      <c r="P94" s="174">
        <f t="shared" si="21"/>
        <v>0</v>
      </c>
      <c r="Q94" s="174">
        <f t="shared" si="21"/>
        <v>36816</v>
      </c>
      <c r="R94" s="175"/>
    </row>
    <row r="95" spans="1:19" s="135" customFormat="1" ht="33.75" customHeight="1" x14ac:dyDescent="0.25">
      <c r="A95" s="163"/>
      <c r="B95" s="192" t="s">
        <v>320</v>
      </c>
      <c r="C95" s="192"/>
      <c r="D95" s="166"/>
      <c r="E95" s="167"/>
      <c r="F95" s="168"/>
      <c r="G95" s="168"/>
      <c r="H95" s="168"/>
      <c r="I95" s="168"/>
      <c r="J95" s="168"/>
      <c r="K95" s="168"/>
      <c r="L95" s="168"/>
      <c r="M95" s="180"/>
      <c r="N95" s="181"/>
      <c r="O95" s="181"/>
      <c r="P95" s="181"/>
      <c r="Q95" s="161"/>
      <c r="R95" s="162"/>
    </row>
    <row r="96" spans="1:19" s="135" customFormat="1" ht="36" customHeight="1" x14ac:dyDescent="0.25">
      <c r="A96" s="163">
        <v>56</v>
      </c>
      <c r="B96" s="155" t="s">
        <v>289</v>
      </c>
      <c r="C96" s="165" t="s">
        <v>41</v>
      </c>
      <c r="D96" s="166" t="s">
        <v>308</v>
      </c>
      <c r="E96" s="167" t="s">
        <v>74</v>
      </c>
      <c r="F96" s="168">
        <v>7000</v>
      </c>
      <c r="G96" s="168">
        <v>250</v>
      </c>
      <c r="H96" s="168">
        <v>375</v>
      </c>
      <c r="I96" s="168">
        <v>0</v>
      </c>
      <c r="J96" s="168">
        <v>0</v>
      </c>
      <c r="K96" s="168">
        <v>0</v>
      </c>
      <c r="L96" s="168">
        <v>3000</v>
      </c>
      <c r="M96" s="160" t="s">
        <v>332</v>
      </c>
      <c r="N96" s="157">
        <v>0</v>
      </c>
      <c r="O96" s="168" t="s">
        <v>374</v>
      </c>
      <c r="P96" s="168">
        <v>0</v>
      </c>
      <c r="Q96" s="161">
        <f>SUM(F96:P96)</f>
        <v>10625</v>
      </c>
      <c r="R96" s="162"/>
    </row>
    <row r="97" spans="1:18" s="135" customFormat="1" ht="36" customHeight="1" x14ac:dyDescent="0.25">
      <c r="A97" s="163">
        <v>57</v>
      </c>
      <c r="B97" s="166" t="s">
        <v>60</v>
      </c>
      <c r="C97" s="165" t="s">
        <v>14</v>
      </c>
      <c r="D97" s="166" t="s">
        <v>272</v>
      </c>
      <c r="E97" s="167" t="s">
        <v>74</v>
      </c>
      <c r="F97" s="168">
        <v>6297</v>
      </c>
      <c r="G97" s="168">
        <v>250</v>
      </c>
      <c r="H97" s="168">
        <v>375</v>
      </c>
      <c r="I97" s="168">
        <v>0</v>
      </c>
      <c r="J97" s="168">
        <v>0</v>
      </c>
      <c r="K97" s="168">
        <v>0</v>
      </c>
      <c r="L97" s="168">
        <v>1800</v>
      </c>
      <c r="M97" s="160" t="s">
        <v>332</v>
      </c>
      <c r="N97" s="157">
        <v>0</v>
      </c>
      <c r="O97" s="168">
        <v>0</v>
      </c>
      <c r="P97" s="168">
        <v>0</v>
      </c>
      <c r="Q97" s="161">
        <f>SUM(F97:P97)</f>
        <v>8722</v>
      </c>
      <c r="R97" s="162"/>
    </row>
    <row r="98" spans="1:18" s="135" customFormat="1" ht="36" customHeight="1" x14ac:dyDescent="0.25">
      <c r="A98" s="163">
        <v>58</v>
      </c>
      <c r="B98" s="155" t="s">
        <v>61</v>
      </c>
      <c r="C98" s="165" t="s">
        <v>14</v>
      </c>
      <c r="D98" s="166" t="s">
        <v>273</v>
      </c>
      <c r="E98" s="167" t="s">
        <v>74</v>
      </c>
      <c r="F98" s="168">
        <v>6297</v>
      </c>
      <c r="G98" s="168">
        <v>250</v>
      </c>
      <c r="H98" s="168">
        <v>375</v>
      </c>
      <c r="I98" s="168">
        <v>0</v>
      </c>
      <c r="J98" s="168">
        <v>0</v>
      </c>
      <c r="K98" s="168">
        <v>0</v>
      </c>
      <c r="L98" s="168">
        <v>1800</v>
      </c>
      <c r="M98" s="160" t="s">
        <v>332</v>
      </c>
      <c r="N98" s="157">
        <v>0</v>
      </c>
      <c r="O98" s="168">
        <v>0</v>
      </c>
      <c r="P98" s="168">
        <v>0</v>
      </c>
      <c r="Q98" s="161">
        <f>SUM(F98:P98)</f>
        <v>8722</v>
      </c>
      <c r="R98" s="162"/>
    </row>
    <row r="99" spans="1:18" s="135" customFormat="1" ht="22.5" customHeight="1" x14ac:dyDescent="0.25">
      <c r="A99" s="169"/>
      <c r="B99" s="170"/>
      <c r="C99" s="171"/>
      <c r="D99" s="172"/>
      <c r="E99" s="173"/>
      <c r="F99" s="174">
        <f>SUM(F96:F98)</f>
        <v>19594</v>
      </c>
      <c r="G99" s="174">
        <f t="shared" ref="G99:Q99" si="22">SUM(G96:G98)</f>
        <v>750</v>
      </c>
      <c r="H99" s="174">
        <f t="shared" si="22"/>
        <v>1125</v>
      </c>
      <c r="I99" s="174">
        <f t="shared" si="22"/>
        <v>0</v>
      </c>
      <c r="J99" s="174">
        <f t="shared" si="22"/>
        <v>0</v>
      </c>
      <c r="K99" s="174">
        <f t="shared" si="22"/>
        <v>0</v>
      </c>
      <c r="L99" s="174">
        <f t="shared" si="22"/>
        <v>6600</v>
      </c>
      <c r="M99" s="174"/>
      <c r="N99" s="174">
        <f t="shared" si="22"/>
        <v>0</v>
      </c>
      <c r="O99" s="174">
        <f t="shared" si="22"/>
        <v>0</v>
      </c>
      <c r="P99" s="174">
        <f t="shared" si="22"/>
        <v>0</v>
      </c>
      <c r="Q99" s="174">
        <f t="shared" si="22"/>
        <v>28069</v>
      </c>
      <c r="R99" s="175"/>
    </row>
    <row r="100" spans="1:18" s="135" customFormat="1" ht="22.5" customHeight="1" x14ac:dyDescent="0.25">
      <c r="A100" s="163"/>
      <c r="B100" s="192" t="s">
        <v>326</v>
      </c>
      <c r="C100" s="192"/>
      <c r="D100" s="166"/>
      <c r="E100" s="167"/>
      <c r="F100" s="168"/>
      <c r="G100" s="168"/>
      <c r="H100" s="168"/>
      <c r="I100" s="168"/>
      <c r="J100" s="168"/>
      <c r="K100" s="168"/>
      <c r="L100" s="168"/>
      <c r="M100" s="180"/>
      <c r="N100" s="181"/>
      <c r="O100" s="181"/>
      <c r="P100" s="181"/>
      <c r="Q100" s="161"/>
      <c r="R100" s="162"/>
    </row>
    <row r="101" spans="1:18" s="135" customFormat="1" ht="22.5" customHeight="1" x14ac:dyDescent="0.25">
      <c r="A101" s="163">
        <v>59</v>
      </c>
      <c r="B101" s="165" t="s">
        <v>315</v>
      </c>
      <c r="C101" s="165" t="s">
        <v>41</v>
      </c>
      <c r="D101" s="166" t="s">
        <v>316</v>
      </c>
      <c r="E101" s="167" t="s">
        <v>74</v>
      </c>
      <c r="F101" s="168">
        <v>7000</v>
      </c>
      <c r="G101" s="168">
        <v>250</v>
      </c>
      <c r="H101" s="168">
        <v>0</v>
      </c>
      <c r="I101" s="168">
        <v>0</v>
      </c>
      <c r="J101" s="168">
        <v>0</v>
      </c>
      <c r="K101" s="168">
        <v>0</v>
      </c>
      <c r="L101" s="168">
        <v>0</v>
      </c>
      <c r="M101" s="160" t="s">
        <v>332</v>
      </c>
      <c r="N101" s="157">
        <v>0</v>
      </c>
      <c r="O101" s="168">
        <v>0</v>
      </c>
      <c r="P101" s="168">
        <v>0</v>
      </c>
      <c r="Q101" s="161">
        <f>SUM(F101:P101)</f>
        <v>7250</v>
      </c>
      <c r="R101" s="162"/>
    </row>
    <row r="102" spans="1:18" s="135" customFormat="1" ht="33" customHeight="1" x14ac:dyDescent="0.25">
      <c r="A102" s="163">
        <v>60</v>
      </c>
      <c r="B102" s="155" t="s">
        <v>343</v>
      </c>
      <c r="C102" s="165" t="s">
        <v>14</v>
      </c>
      <c r="D102" s="166" t="s">
        <v>273</v>
      </c>
      <c r="E102" s="167" t="s">
        <v>74</v>
      </c>
      <c r="F102" s="168">
        <v>6297</v>
      </c>
      <c r="G102" s="168">
        <v>250</v>
      </c>
      <c r="H102" s="168">
        <v>375</v>
      </c>
      <c r="I102" s="168">
        <v>0</v>
      </c>
      <c r="J102" s="168">
        <v>0</v>
      </c>
      <c r="K102" s="168">
        <v>0</v>
      </c>
      <c r="L102" s="168">
        <v>1800</v>
      </c>
      <c r="M102" s="160" t="s">
        <v>332</v>
      </c>
      <c r="N102" s="157">
        <v>0</v>
      </c>
      <c r="O102" s="168" t="s">
        <v>374</v>
      </c>
      <c r="P102" s="168">
        <v>0</v>
      </c>
      <c r="Q102" s="161">
        <f>SUM(F102:P102)</f>
        <v>8722</v>
      </c>
      <c r="R102" s="162"/>
    </row>
    <row r="103" spans="1:18" s="135" customFormat="1" ht="33" customHeight="1" x14ac:dyDescent="0.25">
      <c r="A103" s="163">
        <v>61</v>
      </c>
      <c r="B103" s="155" t="s">
        <v>296</v>
      </c>
      <c r="C103" s="165" t="s">
        <v>14</v>
      </c>
      <c r="D103" s="166" t="s">
        <v>272</v>
      </c>
      <c r="E103" s="167" t="s">
        <v>74</v>
      </c>
      <c r="F103" s="168">
        <v>6297</v>
      </c>
      <c r="G103" s="168">
        <v>250</v>
      </c>
      <c r="H103" s="168">
        <v>375</v>
      </c>
      <c r="I103" s="168">
        <v>0</v>
      </c>
      <c r="J103" s="168">
        <v>0</v>
      </c>
      <c r="K103" s="168">
        <v>0</v>
      </c>
      <c r="L103" s="168">
        <v>2000</v>
      </c>
      <c r="M103" s="160" t="s">
        <v>332</v>
      </c>
      <c r="N103" s="157">
        <v>0</v>
      </c>
      <c r="O103" s="168">
        <v>0</v>
      </c>
      <c r="P103" s="168">
        <v>0</v>
      </c>
      <c r="Q103" s="161">
        <f>SUM(F103:P103)</f>
        <v>8922</v>
      </c>
      <c r="R103" s="162"/>
    </row>
    <row r="104" spans="1:18" s="135" customFormat="1" ht="22.5" customHeight="1" x14ac:dyDescent="0.25">
      <c r="A104" s="169"/>
      <c r="B104" s="170"/>
      <c r="C104" s="171"/>
      <c r="D104" s="172"/>
      <c r="E104" s="173"/>
      <c r="F104" s="174">
        <f>SUM(F101:F103)</f>
        <v>19594</v>
      </c>
      <c r="G104" s="174">
        <f t="shared" ref="G104:P104" si="23">SUM(G101:G103)</f>
        <v>750</v>
      </c>
      <c r="H104" s="174">
        <f t="shared" si="23"/>
        <v>750</v>
      </c>
      <c r="I104" s="174">
        <f t="shared" si="23"/>
        <v>0</v>
      </c>
      <c r="J104" s="174">
        <f t="shared" si="23"/>
        <v>0</v>
      </c>
      <c r="K104" s="174">
        <f t="shared" si="23"/>
        <v>0</v>
      </c>
      <c r="L104" s="174">
        <f t="shared" si="23"/>
        <v>3800</v>
      </c>
      <c r="M104" s="174"/>
      <c r="N104" s="174">
        <f t="shared" si="23"/>
        <v>0</v>
      </c>
      <c r="O104" s="174">
        <f t="shared" si="23"/>
        <v>0</v>
      </c>
      <c r="P104" s="174">
        <f t="shared" si="23"/>
        <v>0</v>
      </c>
      <c r="Q104" s="174">
        <f>SUM(Q101:Q103)</f>
        <v>24894</v>
      </c>
      <c r="R104" s="175"/>
    </row>
    <row r="105" spans="1:18" s="135" customFormat="1" ht="22.5" customHeight="1" x14ac:dyDescent="0.25">
      <c r="A105" s="163"/>
      <c r="B105" s="192" t="s">
        <v>327</v>
      </c>
      <c r="C105" s="192"/>
      <c r="D105" s="166"/>
      <c r="E105" s="167"/>
      <c r="F105" s="168"/>
      <c r="G105" s="168"/>
      <c r="H105" s="168"/>
      <c r="I105" s="168"/>
      <c r="J105" s="168"/>
      <c r="K105" s="168"/>
      <c r="L105" s="168"/>
      <c r="M105" s="180"/>
      <c r="N105" s="181"/>
      <c r="O105" s="181"/>
      <c r="P105" s="181"/>
      <c r="Q105" s="161"/>
      <c r="R105" s="162"/>
    </row>
    <row r="106" spans="1:18" s="135" customFormat="1" ht="35.25" customHeight="1" x14ac:dyDescent="0.25">
      <c r="A106" s="195">
        <v>62</v>
      </c>
      <c r="B106" s="166" t="s">
        <v>421</v>
      </c>
      <c r="C106" s="166" t="s">
        <v>41</v>
      </c>
      <c r="D106" s="166" t="s">
        <v>422</v>
      </c>
      <c r="E106" s="156" t="s">
        <v>74</v>
      </c>
      <c r="F106" s="196">
        <v>7000</v>
      </c>
      <c r="G106" s="196">
        <v>250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60" t="s">
        <v>332</v>
      </c>
      <c r="N106" s="196">
        <v>0</v>
      </c>
      <c r="O106" s="196">
        <v>0</v>
      </c>
      <c r="P106" s="196">
        <v>0</v>
      </c>
      <c r="Q106" s="161">
        <f>SUM(F106:P106)</f>
        <v>7250</v>
      </c>
      <c r="R106" s="162"/>
    </row>
    <row r="107" spans="1:18" s="135" customFormat="1" ht="31.5" customHeight="1" x14ac:dyDescent="0.25">
      <c r="A107" s="163">
        <v>63</v>
      </c>
      <c r="B107" s="155" t="s">
        <v>353</v>
      </c>
      <c r="C107" s="165" t="s">
        <v>14</v>
      </c>
      <c r="D107" s="166" t="s">
        <v>273</v>
      </c>
      <c r="E107" s="167" t="s">
        <v>74</v>
      </c>
      <c r="F107" s="168">
        <v>6297</v>
      </c>
      <c r="G107" s="168">
        <v>250</v>
      </c>
      <c r="H107" s="168">
        <v>375</v>
      </c>
      <c r="I107" s="168">
        <v>0</v>
      </c>
      <c r="J107" s="168">
        <v>0</v>
      </c>
      <c r="K107" s="168">
        <v>0</v>
      </c>
      <c r="L107" s="168">
        <v>2000</v>
      </c>
      <c r="M107" s="160" t="s">
        <v>332</v>
      </c>
      <c r="N107" s="157">
        <v>0</v>
      </c>
      <c r="O107" s="168">
        <v>0</v>
      </c>
      <c r="P107" s="168">
        <v>0</v>
      </c>
      <c r="Q107" s="161">
        <f>SUM(F107:P107)</f>
        <v>8922</v>
      </c>
      <c r="R107" s="162"/>
    </row>
    <row r="108" spans="1:18" s="135" customFormat="1" ht="30.75" customHeight="1" x14ac:dyDescent="0.25">
      <c r="A108" s="163">
        <v>64</v>
      </c>
      <c r="B108" s="155" t="s">
        <v>404</v>
      </c>
      <c r="C108" s="165" t="s">
        <v>14</v>
      </c>
      <c r="D108" s="166" t="s">
        <v>405</v>
      </c>
      <c r="E108" s="167" t="s">
        <v>74</v>
      </c>
      <c r="F108" s="168">
        <v>6297</v>
      </c>
      <c r="G108" s="168">
        <v>250</v>
      </c>
      <c r="H108" s="168">
        <v>375</v>
      </c>
      <c r="I108" s="168">
        <v>0</v>
      </c>
      <c r="J108" s="168">
        <v>0</v>
      </c>
      <c r="K108" s="168">
        <v>0</v>
      </c>
      <c r="L108" s="168">
        <v>0</v>
      </c>
      <c r="M108" s="160" t="s">
        <v>332</v>
      </c>
      <c r="N108" s="157">
        <v>0</v>
      </c>
      <c r="O108" s="168">
        <v>0</v>
      </c>
      <c r="P108" s="168">
        <v>0</v>
      </c>
      <c r="Q108" s="161">
        <f>SUM(F108:P108)</f>
        <v>6922</v>
      </c>
      <c r="R108" s="162"/>
    </row>
    <row r="109" spans="1:18" s="135" customFormat="1" ht="22.5" customHeight="1" x14ac:dyDescent="0.25">
      <c r="A109" s="169"/>
      <c r="B109" s="170"/>
      <c r="C109" s="171"/>
      <c r="D109" s="172"/>
      <c r="E109" s="173"/>
      <c r="F109" s="174">
        <f>SUM(F106:F108)</f>
        <v>19594</v>
      </c>
      <c r="G109" s="174">
        <f t="shared" ref="G109:P109" si="24">SUM(G106:G108)</f>
        <v>750</v>
      </c>
      <c r="H109" s="174">
        <f t="shared" si="24"/>
        <v>750</v>
      </c>
      <c r="I109" s="174">
        <f t="shared" si="24"/>
        <v>0</v>
      </c>
      <c r="J109" s="174">
        <f t="shared" si="24"/>
        <v>0</v>
      </c>
      <c r="K109" s="174">
        <f t="shared" si="24"/>
        <v>0</v>
      </c>
      <c r="L109" s="174">
        <f t="shared" si="24"/>
        <v>2000</v>
      </c>
      <c r="M109" s="197"/>
      <c r="N109" s="174">
        <f t="shared" si="24"/>
        <v>0</v>
      </c>
      <c r="O109" s="174">
        <f t="shared" si="24"/>
        <v>0</v>
      </c>
      <c r="P109" s="174">
        <f t="shared" si="24"/>
        <v>0</v>
      </c>
      <c r="Q109" s="174">
        <f>SUM(Q106:Q108)</f>
        <v>23094</v>
      </c>
      <c r="R109" s="175"/>
    </row>
    <row r="110" spans="1:18" s="135" customFormat="1" ht="22.5" customHeight="1" x14ac:dyDescent="0.25">
      <c r="A110" s="163"/>
      <c r="B110" s="192" t="s">
        <v>319</v>
      </c>
      <c r="C110" s="192"/>
      <c r="D110" s="166"/>
      <c r="E110" s="167"/>
      <c r="F110" s="168"/>
      <c r="G110" s="168"/>
      <c r="H110" s="168"/>
      <c r="I110" s="168"/>
      <c r="J110" s="168"/>
      <c r="K110" s="168"/>
      <c r="L110" s="168"/>
      <c r="M110" s="180"/>
      <c r="N110" s="181"/>
      <c r="O110" s="181"/>
      <c r="P110" s="181"/>
      <c r="Q110" s="161"/>
      <c r="R110" s="162"/>
    </row>
    <row r="111" spans="1:18" s="135" customFormat="1" ht="42.75" customHeight="1" x14ac:dyDescent="0.25">
      <c r="A111" s="163">
        <v>65</v>
      </c>
      <c r="B111" s="165" t="s">
        <v>354</v>
      </c>
      <c r="C111" s="165" t="s">
        <v>41</v>
      </c>
      <c r="D111" s="166" t="s">
        <v>303</v>
      </c>
      <c r="E111" s="167" t="s">
        <v>74</v>
      </c>
      <c r="F111" s="168">
        <v>7000</v>
      </c>
      <c r="G111" s="168">
        <v>250</v>
      </c>
      <c r="H111" s="168">
        <v>0</v>
      </c>
      <c r="I111" s="168">
        <v>0</v>
      </c>
      <c r="J111" s="168">
        <v>0</v>
      </c>
      <c r="K111" s="168">
        <v>0</v>
      </c>
      <c r="L111" s="168">
        <v>3000</v>
      </c>
      <c r="M111" s="160" t="s">
        <v>332</v>
      </c>
      <c r="N111" s="157">
        <v>0</v>
      </c>
      <c r="O111" s="168">
        <v>0</v>
      </c>
      <c r="P111" s="168">
        <v>0</v>
      </c>
      <c r="Q111" s="161">
        <f>SUM(F111:P111)</f>
        <v>10250</v>
      </c>
      <c r="R111" s="162"/>
    </row>
    <row r="112" spans="1:18" s="135" customFormat="1" ht="41.25" customHeight="1" x14ac:dyDescent="0.25">
      <c r="A112" s="163">
        <v>66</v>
      </c>
      <c r="B112" s="165" t="s">
        <v>383</v>
      </c>
      <c r="C112" s="165" t="s">
        <v>14</v>
      </c>
      <c r="D112" s="166" t="s">
        <v>272</v>
      </c>
      <c r="E112" s="167" t="s">
        <v>74</v>
      </c>
      <c r="F112" s="168">
        <v>6297</v>
      </c>
      <c r="G112" s="168">
        <v>250</v>
      </c>
      <c r="H112" s="168">
        <v>375</v>
      </c>
      <c r="I112" s="168">
        <v>0</v>
      </c>
      <c r="J112" s="168">
        <v>0</v>
      </c>
      <c r="K112" s="168">
        <v>0</v>
      </c>
      <c r="L112" s="168">
        <v>2000</v>
      </c>
      <c r="M112" s="160" t="s">
        <v>332</v>
      </c>
      <c r="N112" s="157">
        <v>0</v>
      </c>
      <c r="O112" s="168">
        <v>0</v>
      </c>
      <c r="P112" s="168">
        <v>0</v>
      </c>
      <c r="Q112" s="161">
        <f>SUM(F112:P112)</f>
        <v>8922</v>
      </c>
      <c r="R112" s="162"/>
    </row>
    <row r="113" spans="1:18" s="135" customFormat="1" ht="43.5" customHeight="1" x14ac:dyDescent="0.25">
      <c r="A113" s="163">
        <v>67</v>
      </c>
      <c r="B113" s="155" t="s">
        <v>375</v>
      </c>
      <c r="C113" s="165" t="s">
        <v>377</v>
      </c>
      <c r="D113" s="166" t="s">
        <v>273</v>
      </c>
      <c r="E113" s="167" t="s">
        <v>74</v>
      </c>
      <c r="F113" s="168">
        <v>6297</v>
      </c>
      <c r="G113" s="168">
        <v>250</v>
      </c>
      <c r="H113" s="168">
        <v>375</v>
      </c>
      <c r="I113" s="168" t="s">
        <v>374</v>
      </c>
      <c r="J113" s="168" t="s">
        <v>374</v>
      </c>
      <c r="K113" s="168" t="s">
        <v>374</v>
      </c>
      <c r="L113" s="168">
        <v>2000</v>
      </c>
      <c r="M113" s="160" t="s">
        <v>332</v>
      </c>
      <c r="N113" s="157">
        <v>0</v>
      </c>
      <c r="O113" s="168" t="s">
        <v>374</v>
      </c>
      <c r="P113" s="168">
        <v>0</v>
      </c>
      <c r="Q113" s="161">
        <f>SUM(F113:P113)</f>
        <v>8922</v>
      </c>
      <c r="R113" s="162"/>
    </row>
    <row r="114" spans="1:18" s="135" customFormat="1" ht="40.5" customHeight="1" x14ac:dyDescent="0.25">
      <c r="A114" s="163">
        <v>68</v>
      </c>
      <c r="B114" s="155" t="s">
        <v>420</v>
      </c>
      <c r="C114" s="165" t="s">
        <v>377</v>
      </c>
      <c r="D114" s="166" t="s">
        <v>273</v>
      </c>
      <c r="E114" s="167" t="s">
        <v>74</v>
      </c>
      <c r="F114" s="168">
        <v>6297</v>
      </c>
      <c r="G114" s="168">
        <v>250</v>
      </c>
      <c r="H114" s="168">
        <v>375</v>
      </c>
      <c r="I114" s="168" t="s">
        <v>374</v>
      </c>
      <c r="J114" s="168" t="s">
        <v>374</v>
      </c>
      <c r="K114" s="168" t="s">
        <v>374</v>
      </c>
      <c r="L114" s="168">
        <v>2000</v>
      </c>
      <c r="M114" s="160" t="s">
        <v>332</v>
      </c>
      <c r="N114" s="157">
        <v>0</v>
      </c>
      <c r="O114" s="168" t="s">
        <v>374</v>
      </c>
      <c r="P114" s="168">
        <v>0</v>
      </c>
      <c r="Q114" s="161">
        <f>SUM(F114:P114)</f>
        <v>8922</v>
      </c>
      <c r="R114" s="162"/>
    </row>
    <row r="115" spans="1:18" s="135" customFormat="1" ht="27" customHeight="1" x14ac:dyDescent="0.25">
      <c r="A115" s="169"/>
      <c r="B115" s="170"/>
      <c r="C115" s="171"/>
      <c r="D115" s="172"/>
      <c r="E115" s="173"/>
      <c r="F115" s="174">
        <f>SUM(F111:F114)</f>
        <v>25891</v>
      </c>
      <c r="G115" s="174">
        <f t="shared" ref="G115:P115" si="25">SUM(G111:G114)</f>
        <v>1000</v>
      </c>
      <c r="H115" s="174">
        <f t="shared" si="25"/>
        <v>1125</v>
      </c>
      <c r="I115" s="174">
        <f t="shared" si="25"/>
        <v>0</v>
      </c>
      <c r="J115" s="174">
        <f t="shared" si="25"/>
        <v>0</v>
      </c>
      <c r="K115" s="174">
        <f t="shared" si="25"/>
        <v>0</v>
      </c>
      <c r="L115" s="174">
        <f t="shared" si="25"/>
        <v>9000</v>
      </c>
      <c r="M115" s="174"/>
      <c r="N115" s="174">
        <f t="shared" si="25"/>
        <v>0</v>
      </c>
      <c r="O115" s="174">
        <f t="shared" si="25"/>
        <v>0</v>
      </c>
      <c r="P115" s="174">
        <f t="shared" si="25"/>
        <v>0</v>
      </c>
      <c r="Q115" s="174">
        <f>SUM(Q111:Q114)</f>
        <v>37016</v>
      </c>
      <c r="R115" s="175"/>
    </row>
    <row r="116" spans="1:18" s="135" customFormat="1" ht="27" customHeight="1" x14ac:dyDescent="0.25">
      <c r="A116" s="163"/>
      <c r="B116" s="192" t="s">
        <v>324</v>
      </c>
      <c r="C116" s="192"/>
      <c r="D116" s="166"/>
      <c r="E116" s="167"/>
      <c r="F116" s="168"/>
      <c r="G116" s="168"/>
      <c r="H116" s="168"/>
      <c r="I116" s="168"/>
      <c r="J116" s="168"/>
      <c r="K116" s="168"/>
      <c r="L116" s="168"/>
      <c r="M116" s="180"/>
      <c r="N116" s="181"/>
      <c r="O116" s="181"/>
      <c r="P116" s="181"/>
      <c r="Q116" s="161"/>
      <c r="R116" s="162"/>
    </row>
    <row r="117" spans="1:18" s="135" customFormat="1" ht="38.25" customHeight="1" x14ac:dyDescent="0.25">
      <c r="A117" s="163">
        <v>69</v>
      </c>
      <c r="B117" s="165" t="s">
        <v>387</v>
      </c>
      <c r="C117" s="165" t="s">
        <v>41</v>
      </c>
      <c r="D117" s="166" t="s">
        <v>388</v>
      </c>
      <c r="E117" s="167" t="s">
        <v>74</v>
      </c>
      <c r="F117" s="168">
        <v>7000</v>
      </c>
      <c r="G117" s="168">
        <v>250</v>
      </c>
      <c r="H117" s="168">
        <v>375</v>
      </c>
      <c r="I117" s="168">
        <v>0</v>
      </c>
      <c r="J117" s="168">
        <v>0</v>
      </c>
      <c r="K117" s="168">
        <v>0</v>
      </c>
      <c r="L117" s="168">
        <v>3000</v>
      </c>
      <c r="M117" s="160" t="s">
        <v>332</v>
      </c>
      <c r="N117" s="157">
        <v>0</v>
      </c>
      <c r="O117" s="181">
        <v>0</v>
      </c>
      <c r="P117" s="181">
        <v>0</v>
      </c>
      <c r="Q117" s="161">
        <f>SUM(F117:P117)</f>
        <v>10625</v>
      </c>
      <c r="R117" s="162"/>
    </row>
    <row r="118" spans="1:18" s="135" customFormat="1" ht="39.75" customHeight="1" x14ac:dyDescent="0.25">
      <c r="A118" s="163">
        <v>70</v>
      </c>
      <c r="B118" s="155" t="s">
        <v>344</v>
      </c>
      <c r="C118" s="165" t="s">
        <v>14</v>
      </c>
      <c r="D118" s="166" t="s">
        <v>272</v>
      </c>
      <c r="E118" s="167" t="s">
        <v>74</v>
      </c>
      <c r="F118" s="168">
        <v>6297</v>
      </c>
      <c r="G118" s="168">
        <v>250</v>
      </c>
      <c r="H118" s="168">
        <v>375</v>
      </c>
      <c r="I118" s="168">
        <v>0</v>
      </c>
      <c r="J118" s="168">
        <v>0</v>
      </c>
      <c r="K118" s="168">
        <v>0</v>
      </c>
      <c r="L118" s="168">
        <v>2000</v>
      </c>
      <c r="M118" s="160" t="s">
        <v>332</v>
      </c>
      <c r="N118" s="157">
        <v>0</v>
      </c>
      <c r="O118" s="168">
        <v>0</v>
      </c>
      <c r="P118" s="168">
        <v>0</v>
      </c>
      <c r="Q118" s="161">
        <f>SUM(F118:P118)</f>
        <v>8922</v>
      </c>
      <c r="R118" s="162"/>
    </row>
    <row r="119" spans="1:18" s="135" customFormat="1" ht="33.75" customHeight="1" x14ac:dyDescent="0.25">
      <c r="A119" s="163">
        <v>71</v>
      </c>
      <c r="B119" s="155" t="s">
        <v>294</v>
      </c>
      <c r="C119" s="165" t="s">
        <v>14</v>
      </c>
      <c r="D119" s="166" t="s">
        <v>273</v>
      </c>
      <c r="E119" s="167" t="s">
        <v>74</v>
      </c>
      <c r="F119" s="168">
        <v>6297</v>
      </c>
      <c r="G119" s="168">
        <v>250</v>
      </c>
      <c r="H119" s="168">
        <v>375</v>
      </c>
      <c r="I119" s="168">
        <v>0</v>
      </c>
      <c r="J119" s="168">
        <v>0</v>
      </c>
      <c r="K119" s="168">
        <v>0</v>
      </c>
      <c r="L119" s="168">
        <v>2000</v>
      </c>
      <c r="M119" s="160" t="s">
        <v>332</v>
      </c>
      <c r="N119" s="157">
        <v>0</v>
      </c>
      <c r="O119" s="168">
        <v>0</v>
      </c>
      <c r="P119" s="168">
        <v>0</v>
      </c>
      <c r="Q119" s="161">
        <f>SUM(F119:P119)</f>
        <v>8922</v>
      </c>
      <c r="R119" s="162"/>
    </row>
    <row r="120" spans="1:18" s="135" customFormat="1" ht="27" customHeight="1" x14ac:dyDescent="0.25">
      <c r="A120" s="169"/>
      <c r="B120" s="170"/>
      <c r="C120" s="171"/>
      <c r="D120" s="172"/>
      <c r="E120" s="173"/>
      <c r="F120" s="174">
        <f>SUM(F117:F119)</f>
        <v>19594</v>
      </c>
      <c r="G120" s="174">
        <f t="shared" ref="G120:P120" si="26">SUM(G117:G119)</f>
        <v>750</v>
      </c>
      <c r="H120" s="174">
        <f t="shared" si="26"/>
        <v>1125</v>
      </c>
      <c r="I120" s="174">
        <f t="shared" si="26"/>
        <v>0</v>
      </c>
      <c r="J120" s="174">
        <f t="shared" si="26"/>
        <v>0</v>
      </c>
      <c r="K120" s="174">
        <f t="shared" si="26"/>
        <v>0</v>
      </c>
      <c r="L120" s="174">
        <f t="shared" si="26"/>
        <v>7000</v>
      </c>
      <c r="M120" s="174"/>
      <c r="N120" s="174">
        <f t="shared" si="26"/>
        <v>0</v>
      </c>
      <c r="O120" s="174">
        <f t="shared" si="26"/>
        <v>0</v>
      </c>
      <c r="P120" s="174">
        <f t="shared" si="26"/>
        <v>0</v>
      </c>
      <c r="Q120" s="174">
        <f>SUM(Q117:Q119)</f>
        <v>28469</v>
      </c>
      <c r="R120" s="175"/>
    </row>
    <row r="121" spans="1:18" s="135" customFormat="1" ht="27" customHeight="1" x14ac:dyDescent="0.25">
      <c r="A121" s="163"/>
      <c r="B121" s="192" t="s">
        <v>321</v>
      </c>
      <c r="C121" s="192"/>
      <c r="D121" s="166"/>
      <c r="E121" s="167"/>
      <c r="F121" s="168"/>
      <c r="G121" s="168"/>
      <c r="H121" s="168"/>
      <c r="I121" s="168"/>
      <c r="J121" s="168"/>
      <c r="K121" s="168"/>
      <c r="L121" s="168"/>
      <c r="M121" s="180"/>
      <c r="N121" s="181"/>
      <c r="O121" s="181"/>
      <c r="P121" s="181"/>
      <c r="Q121" s="161"/>
      <c r="R121" s="162"/>
    </row>
    <row r="122" spans="1:18" s="135" customFormat="1" ht="36.75" customHeight="1" x14ac:dyDescent="0.25">
      <c r="A122" s="163">
        <v>72</v>
      </c>
      <c r="B122" s="165" t="s">
        <v>392</v>
      </c>
      <c r="C122" s="165" t="s">
        <v>41</v>
      </c>
      <c r="D122" s="166" t="s">
        <v>393</v>
      </c>
      <c r="E122" s="167" t="s">
        <v>74</v>
      </c>
      <c r="F122" s="168">
        <v>7000</v>
      </c>
      <c r="G122" s="168">
        <v>250</v>
      </c>
      <c r="H122" s="168">
        <v>375</v>
      </c>
      <c r="I122" s="168">
        <v>0</v>
      </c>
      <c r="J122" s="168">
        <v>0</v>
      </c>
      <c r="K122" s="168">
        <v>0</v>
      </c>
      <c r="L122" s="168">
        <v>3000</v>
      </c>
      <c r="M122" s="182" t="s">
        <v>332</v>
      </c>
      <c r="N122" s="157">
        <v>0</v>
      </c>
      <c r="O122" s="168">
        <v>0</v>
      </c>
      <c r="P122" s="168">
        <v>0</v>
      </c>
      <c r="Q122" s="161">
        <f>SUM(F122:P122)</f>
        <v>10625</v>
      </c>
      <c r="R122" s="162"/>
    </row>
    <row r="123" spans="1:18" s="135" customFormat="1" ht="37.5" customHeight="1" x14ac:dyDescent="0.25">
      <c r="A123" s="184" t="s">
        <v>435</v>
      </c>
      <c r="B123" s="155" t="s">
        <v>355</v>
      </c>
      <c r="C123" s="165" t="s">
        <v>14</v>
      </c>
      <c r="D123" s="166" t="s">
        <v>272</v>
      </c>
      <c r="E123" s="167" t="s">
        <v>74</v>
      </c>
      <c r="F123" s="168">
        <v>6297</v>
      </c>
      <c r="G123" s="168">
        <v>250</v>
      </c>
      <c r="H123" s="168">
        <v>375</v>
      </c>
      <c r="I123" s="168">
        <v>0</v>
      </c>
      <c r="J123" s="168">
        <v>0</v>
      </c>
      <c r="K123" s="168">
        <v>0</v>
      </c>
      <c r="L123" s="168">
        <v>2000</v>
      </c>
      <c r="M123" s="180" t="s">
        <v>332</v>
      </c>
      <c r="N123" s="157">
        <v>0</v>
      </c>
      <c r="O123" s="168">
        <v>0</v>
      </c>
      <c r="P123" s="168">
        <v>0</v>
      </c>
      <c r="Q123" s="161">
        <f>SUM(F123:P123)</f>
        <v>8922</v>
      </c>
      <c r="R123" s="162"/>
    </row>
    <row r="124" spans="1:18" s="135" customFormat="1" ht="33.75" customHeight="1" x14ac:dyDescent="0.25">
      <c r="A124" s="163">
        <v>74</v>
      </c>
      <c r="B124" s="155" t="s">
        <v>366</v>
      </c>
      <c r="C124" s="165" t="s">
        <v>14</v>
      </c>
      <c r="D124" s="166" t="s">
        <v>273</v>
      </c>
      <c r="E124" s="167" t="s">
        <v>74</v>
      </c>
      <c r="F124" s="168">
        <v>6297</v>
      </c>
      <c r="G124" s="168">
        <v>250</v>
      </c>
      <c r="H124" s="168">
        <v>375</v>
      </c>
      <c r="I124" s="168">
        <v>0</v>
      </c>
      <c r="J124" s="168">
        <v>0</v>
      </c>
      <c r="K124" s="168">
        <v>0</v>
      </c>
      <c r="L124" s="168">
        <v>2000</v>
      </c>
      <c r="M124" s="160" t="s">
        <v>332</v>
      </c>
      <c r="N124" s="157">
        <v>0</v>
      </c>
      <c r="O124" s="168">
        <v>0</v>
      </c>
      <c r="P124" s="168">
        <v>0</v>
      </c>
      <c r="Q124" s="161">
        <f>SUM(F124:P124)</f>
        <v>8922</v>
      </c>
      <c r="R124" s="162"/>
    </row>
    <row r="125" spans="1:18" s="135" customFormat="1" ht="27" customHeight="1" x14ac:dyDescent="0.25">
      <c r="A125" s="169"/>
      <c r="B125" s="170"/>
      <c r="C125" s="171"/>
      <c r="D125" s="172"/>
      <c r="E125" s="173"/>
      <c r="F125" s="174">
        <f>SUM(F122:F124)</f>
        <v>19594</v>
      </c>
      <c r="G125" s="174">
        <f t="shared" ref="G125:P125" si="27">SUM(G122:G124)</f>
        <v>750</v>
      </c>
      <c r="H125" s="174">
        <f t="shared" si="27"/>
        <v>1125</v>
      </c>
      <c r="I125" s="174">
        <f t="shared" si="27"/>
        <v>0</v>
      </c>
      <c r="J125" s="174">
        <f t="shared" si="27"/>
        <v>0</v>
      </c>
      <c r="K125" s="174">
        <f t="shared" si="27"/>
        <v>0</v>
      </c>
      <c r="L125" s="174">
        <f t="shared" si="27"/>
        <v>7000</v>
      </c>
      <c r="M125" s="174"/>
      <c r="N125" s="174">
        <f t="shared" si="27"/>
        <v>0</v>
      </c>
      <c r="O125" s="174">
        <f t="shared" si="27"/>
        <v>0</v>
      </c>
      <c r="P125" s="174">
        <f t="shared" si="27"/>
        <v>0</v>
      </c>
      <c r="Q125" s="174">
        <f>SUM(Q122:Q124)</f>
        <v>28469</v>
      </c>
      <c r="R125" s="175"/>
    </row>
    <row r="126" spans="1:18" s="135" customFormat="1" ht="27" customHeight="1" x14ac:dyDescent="0.25">
      <c r="A126" s="163"/>
      <c r="B126" s="192" t="s">
        <v>323</v>
      </c>
      <c r="C126" s="192"/>
      <c r="D126" s="166"/>
      <c r="E126" s="167"/>
      <c r="F126" s="168"/>
      <c r="G126" s="168"/>
      <c r="H126" s="168"/>
      <c r="I126" s="168"/>
      <c r="J126" s="168"/>
      <c r="K126" s="168"/>
      <c r="L126" s="168"/>
      <c r="M126" s="180"/>
      <c r="N126" s="181"/>
      <c r="O126" s="181"/>
      <c r="P126" s="181"/>
      <c r="Q126" s="161"/>
      <c r="R126" s="162"/>
    </row>
    <row r="127" spans="1:18" s="135" customFormat="1" ht="30" customHeight="1" x14ac:dyDescent="0.25">
      <c r="A127" s="163">
        <v>75</v>
      </c>
      <c r="B127" s="198" t="s">
        <v>396</v>
      </c>
      <c r="C127" s="165" t="s">
        <v>41</v>
      </c>
      <c r="D127" s="166" t="s">
        <v>397</v>
      </c>
      <c r="E127" s="167" t="s">
        <v>74</v>
      </c>
      <c r="F127" s="168">
        <v>7000</v>
      </c>
      <c r="G127" s="168">
        <v>250</v>
      </c>
      <c r="H127" s="168">
        <v>0</v>
      </c>
      <c r="I127" s="168">
        <v>0</v>
      </c>
      <c r="J127" s="168">
        <v>0</v>
      </c>
      <c r="K127" s="168">
        <v>0</v>
      </c>
      <c r="L127" s="168">
        <v>3000</v>
      </c>
      <c r="M127" s="180" t="s">
        <v>332</v>
      </c>
      <c r="N127" s="168">
        <v>0</v>
      </c>
      <c r="O127" s="168">
        <v>0</v>
      </c>
      <c r="P127" s="168">
        <v>0</v>
      </c>
      <c r="Q127" s="161">
        <f t="shared" ref="Q127:Q131" si="28">SUM(F127:P127)</f>
        <v>10250</v>
      </c>
      <c r="R127" s="162"/>
    </row>
    <row r="128" spans="1:18" s="135" customFormat="1" ht="30" customHeight="1" x14ac:dyDescent="0.25">
      <c r="A128" s="163">
        <v>76</v>
      </c>
      <c r="B128" s="166" t="s">
        <v>292</v>
      </c>
      <c r="C128" s="165" t="s">
        <v>14</v>
      </c>
      <c r="D128" s="166" t="s">
        <v>273</v>
      </c>
      <c r="E128" s="167" t="s">
        <v>74</v>
      </c>
      <c r="F128" s="168">
        <v>6297</v>
      </c>
      <c r="G128" s="168">
        <v>250</v>
      </c>
      <c r="H128" s="168">
        <v>375</v>
      </c>
      <c r="I128" s="168">
        <v>0</v>
      </c>
      <c r="J128" s="168">
        <v>0</v>
      </c>
      <c r="K128" s="168">
        <v>0</v>
      </c>
      <c r="L128" s="168">
        <v>1800</v>
      </c>
      <c r="M128" s="160" t="s">
        <v>332</v>
      </c>
      <c r="N128" s="157">
        <v>0</v>
      </c>
      <c r="O128" s="168">
        <v>0</v>
      </c>
      <c r="P128" s="168">
        <v>0</v>
      </c>
      <c r="Q128" s="161">
        <f t="shared" si="28"/>
        <v>8722</v>
      </c>
      <c r="R128" s="162"/>
    </row>
    <row r="129" spans="1:18" s="135" customFormat="1" ht="30" customHeight="1" x14ac:dyDescent="0.25">
      <c r="A129" s="163">
        <v>77</v>
      </c>
      <c r="B129" s="166" t="s">
        <v>293</v>
      </c>
      <c r="C129" s="165" t="s">
        <v>45</v>
      </c>
      <c r="D129" s="166" t="s">
        <v>112</v>
      </c>
      <c r="E129" s="167" t="s">
        <v>74</v>
      </c>
      <c r="F129" s="168">
        <v>2281</v>
      </c>
      <c r="G129" s="168">
        <v>250</v>
      </c>
      <c r="H129" s="168">
        <v>0</v>
      </c>
      <c r="I129" s="168">
        <v>0</v>
      </c>
      <c r="J129" s="168">
        <v>50</v>
      </c>
      <c r="K129" s="168">
        <v>0</v>
      </c>
      <c r="L129" s="168">
        <v>1000</v>
      </c>
      <c r="M129" s="160" t="s">
        <v>332</v>
      </c>
      <c r="N129" s="157">
        <v>0</v>
      </c>
      <c r="O129" s="168">
        <v>0</v>
      </c>
      <c r="P129" s="168">
        <v>0</v>
      </c>
      <c r="Q129" s="161">
        <f t="shared" si="28"/>
        <v>3581</v>
      </c>
      <c r="R129" s="162"/>
    </row>
    <row r="130" spans="1:18" s="135" customFormat="1" ht="30" customHeight="1" x14ac:dyDescent="0.25">
      <c r="A130" s="163">
        <v>78</v>
      </c>
      <c r="B130" s="166" t="s">
        <v>336</v>
      </c>
      <c r="C130" s="165" t="s">
        <v>45</v>
      </c>
      <c r="D130" s="166" t="s">
        <v>90</v>
      </c>
      <c r="E130" s="167" t="s">
        <v>74</v>
      </c>
      <c r="F130" s="168">
        <v>2281</v>
      </c>
      <c r="G130" s="168">
        <v>250</v>
      </c>
      <c r="H130" s="168">
        <v>0</v>
      </c>
      <c r="I130" s="168">
        <v>0</v>
      </c>
      <c r="J130" s="168">
        <v>50</v>
      </c>
      <c r="K130" s="168">
        <v>0</v>
      </c>
      <c r="L130" s="168">
        <v>1000</v>
      </c>
      <c r="M130" s="160" t="s">
        <v>332</v>
      </c>
      <c r="N130" s="157">
        <v>0</v>
      </c>
      <c r="O130" s="168">
        <v>0</v>
      </c>
      <c r="P130" s="168">
        <v>0</v>
      </c>
      <c r="Q130" s="161">
        <f t="shared" si="28"/>
        <v>3581</v>
      </c>
      <c r="R130" s="162"/>
    </row>
    <row r="131" spans="1:18" s="135" customFormat="1" ht="30" customHeight="1" x14ac:dyDescent="0.25">
      <c r="A131" s="163">
        <v>79</v>
      </c>
      <c r="B131" s="166" t="s">
        <v>317</v>
      </c>
      <c r="C131" s="165" t="s">
        <v>14</v>
      </c>
      <c r="D131" s="166" t="s">
        <v>270</v>
      </c>
      <c r="E131" s="167" t="s">
        <v>74</v>
      </c>
      <c r="F131" s="168">
        <v>6297</v>
      </c>
      <c r="G131" s="168">
        <v>250</v>
      </c>
      <c r="H131" s="168">
        <v>375</v>
      </c>
      <c r="I131" s="168">
        <v>0</v>
      </c>
      <c r="J131" s="168">
        <v>0</v>
      </c>
      <c r="K131" s="168">
        <v>0</v>
      </c>
      <c r="L131" s="168">
        <v>2000</v>
      </c>
      <c r="M131" s="160" t="s">
        <v>332</v>
      </c>
      <c r="N131" s="157">
        <v>0</v>
      </c>
      <c r="O131" s="168">
        <v>0</v>
      </c>
      <c r="P131" s="168">
        <v>0</v>
      </c>
      <c r="Q131" s="161">
        <f t="shared" si="28"/>
        <v>8922</v>
      </c>
      <c r="R131" s="162"/>
    </row>
    <row r="132" spans="1:18" s="135" customFormat="1" ht="27" customHeight="1" x14ac:dyDescent="0.25">
      <c r="A132" s="169"/>
      <c r="B132" s="170"/>
      <c r="C132" s="171"/>
      <c r="D132" s="172"/>
      <c r="E132" s="173"/>
      <c r="F132" s="174">
        <f t="shared" ref="F132:L132" si="29">SUM(F127:F131)</f>
        <v>24156</v>
      </c>
      <c r="G132" s="174">
        <f t="shared" si="29"/>
        <v>1250</v>
      </c>
      <c r="H132" s="174">
        <f t="shared" si="29"/>
        <v>750</v>
      </c>
      <c r="I132" s="174">
        <f t="shared" si="29"/>
        <v>0</v>
      </c>
      <c r="J132" s="174">
        <f t="shared" si="29"/>
        <v>100</v>
      </c>
      <c r="K132" s="174">
        <f t="shared" si="29"/>
        <v>0</v>
      </c>
      <c r="L132" s="174">
        <f t="shared" si="29"/>
        <v>8800</v>
      </c>
      <c r="M132" s="174"/>
      <c r="N132" s="174">
        <f>SUM(N127:N131)</f>
        <v>0</v>
      </c>
      <c r="O132" s="174">
        <f>SUM(O127:O131)</f>
        <v>0</v>
      </c>
      <c r="P132" s="174">
        <f>SUM(P127:P131)</f>
        <v>0</v>
      </c>
      <c r="Q132" s="174">
        <f>SUM(Q127:Q131)</f>
        <v>35056</v>
      </c>
      <c r="R132" s="175"/>
    </row>
    <row r="133" spans="1:18" s="135" customFormat="1" ht="29.25" customHeight="1" x14ac:dyDescent="0.25">
      <c r="A133" s="163"/>
      <c r="B133" s="192" t="s">
        <v>328</v>
      </c>
      <c r="C133" s="192"/>
      <c r="D133" s="166"/>
      <c r="E133" s="167"/>
      <c r="F133" s="168"/>
      <c r="G133" s="168"/>
      <c r="H133" s="168"/>
      <c r="I133" s="168"/>
      <c r="J133" s="168"/>
      <c r="K133" s="168"/>
      <c r="L133" s="168"/>
      <c r="M133" s="180"/>
      <c r="N133" s="181"/>
      <c r="O133" s="181"/>
      <c r="P133" s="181"/>
      <c r="Q133" s="161"/>
      <c r="R133" s="162"/>
    </row>
    <row r="134" spans="1:18" s="135" customFormat="1" ht="30" customHeight="1" x14ac:dyDescent="0.25">
      <c r="A134" s="163">
        <v>80</v>
      </c>
      <c r="B134" s="165" t="s">
        <v>40</v>
      </c>
      <c r="C134" s="165" t="s">
        <v>79</v>
      </c>
      <c r="D134" s="166" t="s">
        <v>370</v>
      </c>
      <c r="E134" s="167" t="s">
        <v>74</v>
      </c>
      <c r="F134" s="168">
        <v>7000</v>
      </c>
      <c r="G134" s="168">
        <v>250</v>
      </c>
      <c r="H134" s="168">
        <v>375</v>
      </c>
      <c r="I134" s="168">
        <v>0</v>
      </c>
      <c r="J134" s="168">
        <v>0</v>
      </c>
      <c r="K134" s="168">
        <v>0</v>
      </c>
      <c r="L134" s="168">
        <v>0</v>
      </c>
      <c r="M134" s="160" t="s">
        <v>332</v>
      </c>
      <c r="N134" s="157">
        <v>0</v>
      </c>
      <c r="O134" s="168">
        <v>0</v>
      </c>
      <c r="P134" s="168">
        <v>0</v>
      </c>
      <c r="Q134" s="161">
        <f t="shared" si="16"/>
        <v>7625</v>
      </c>
      <c r="R134" s="162"/>
    </row>
    <row r="135" spans="1:18" s="135" customFormat="1" ht="30" customHeight="1" x14ac:dyDescent="0.25">
      <c r="A135" s="163">
        <v>81</v>
      </c>
      <c r="B135" s="165" t="s">
        <v>371</v>
      </c>
      <c r="C135" s="165" t="s">
        <v>14</v>
      </c>
      <c r="D135" s="166" t="s">
        <v>272</v>
      </c>
      <c r="E135" s="167" t="s">
        <v>74</v>
      </c>
      <c r="F135" s="168">
        <v>6297</v>
      </c>
      <c r="G135" s="168">
        <v>250</v>
      </c>
      <c r="H135" s="168">
        <v>375</v>
      </c>
      <c r="I135" s="168">
        <v>0</v>
      </c>
      <c r="J135" s="168">
        <v>0</v>
      </c>
      <c r="K135" s="168">
        <v>0</v>
      </c>
      <c r="L135" s="168">
        <v>2000</v>
      </c>
      <c r="M135" s="160" t="s">
        <v>332</v>
      </c>
      <c r="N135" s="157">
        <v>0</v>
      </c>
      <c r="O135" s="168">
        <v>0</v>
      </c>
      <c r="P135" s="168">
        <v>0</v>
      </c>
      <c r="Q135" s="161">
        <f t="shared" si="16"/>
        <v>8922</v>
      </c>
      <c r="R135" s="162"/>
    </row>
    <row r="136" spans="1:18" s="136" customFormat="1" ht="30" customHeight="1" x14ac:dyDescent="0.25">
      <c r="A136" s="163">
        <v>82</v>
      </c>
      <c r="B136" s="155" t="s">
        <v>246</v>
      </c>
      <c r="C136" s="165" t="s">
        <v>14</v>
      </c>
      <c r="D136" s="166" t="s">
        <v>273</v>
      </c>
      <c r="E136" s="167" t="s">
        <v>74</v>
      </c>
      <c r="F136" s="168">
        <v>6297</v>
      </c>
      <c r="G136" s="168">
        <v>250</v>
      </c>
      <c r="H136" s="168">
        <v>375</v>
      </c>
      <c r="I136" s="168">
        <v>0</v>
      </c>
      <c r="J136" s="168">
        <v>0</v>
      </c>
      <c r="K136" s="168">
        <v>0</v>
      </c>
      <c r="L136" s="168">
        <v>2000</v>
      </c>
      <c r="M136" s="160" t="s">
        <v>332</v>
      </c>
      <c r="N136" s="157">
        <v>0</v>
      </c>
      <c r="O136" s="168">
        <v>0</v>
      </c>
      <c r="P136" s="168">
        <v>0</v>
      </c>
      <c r="Q136" s="161">
        <f t="shared" si="16"/>
        <v>8922</v>
      </c>
      <c r="R136" s="162"/>
    </row>
    <row r="137" spans="1:18" s="135" customFormat="1" ht="24" customHeight="1" x14ac:dyDescent="0.25">
      <c r="A137" s="169"/>
      <c r="B137" s="170"/>
      <c r="C137" s="171"/>
      <c r="D137" s="172"/>
      <c r="E137" s="173"/>
      <c r="F137" s="174">
        <f>SUM(F134:F136)</f>
        <v>19594</v>
      </c>
      <c r="G137" s="174">
        <f t="shared" ref="G137:P137" si="30">SUM(G134:G136)</f>
        <v>750</v>
      </c>
      <c r="H137" s="174">
        <f t="shared" si="30"/>
        <v>1125</v>
      </c>
      <c r="I137" s="174">
        <f t="shared" si="30"/>
        <v>0</v>
      </c>
      <c r="J137" s="174">
        <f t="shared" si="30"/>
        <v>0</v>
      </c>
      <c r="K137" s="174">
        <f t="shared" si="30"/>
        <v>0</v>
      </c>
      <c r="L137" s="174">
        <f t="shared" si="30"/>
        <v>4000</v>
      </c>
      <c r="M137" s="174"/>
      <c r="N137" s="174">
        <f t="shared" si="30"/>
        <v>0</v>
      </c>
      <c r="O137" s="174">
        <f t="shared" si="30"/>
        <v>0</v>
      </c>
      <c r="P137" s="174">
        <f t="shared" si="30"/>
        <v>0</v>
      </c>
      <c r="Q137" s="174">
        <f>SUM(Q134:Q136)</f>
        <v>25469</v>
      </c>
      <c r="R137" s="175"/>
    </row>
    <row r="138" spans="1:18" ht="26.25" customHeight="1" x14ac:dyDescent="0.2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145"/>
    </row>
    <row r="139" spans="1:18" ht="15.7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  <row r="140" spans="1:18" ht="22.5" customHeight="1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</row>
  </sheetData>
  <autoFilter ref="A8:TSP71"/>
  <mergeCells count="6">
    <mergeCell ref="A138:Q138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2023-11-06T16:06:43Z</cp:lastPrinted>
  <dcterms:created xsi:type="dcterms:W3CDTF">2013-03-15T15:22:55Z</dcterms:created>
  <dcterms:modified xsi:type="dcterms:W3CDTF">2023-11-06T16:06:56Z</dcterms:modified>
</cp:coreProperties>
</file>